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ASA\2021\015 Kanalizace Těrlicko-Hradiště–TDI\04-ZLaDodatky\ZL10\"/>
    </mc:Choice>
  </mc:AlternateContent>
  <xr:revisionPtr revIDLastSave="0" documentId="13_ncr:1_{0F8C7400-2F9D-4E7A-BD68-C59ACDD5A250}" xr6:coauthVersionLast="47" xr6:coauthVersionMax="47" xr10:uidLastSave="{00000000-0000-0000-0000-000000000000}"/>
  <bookViews>
    <workbookView xWindow="-120" yWindow="-120" windowWidth="29040" windowHeight="15840" tabRatio="597" firstSheet="1" activeTab="1" xr2:uid="{00000000-000D-0000-FFFF-FFFF00000000}"/>
  </bookViews>
  <sheets>
    <sheet name="Zjištov.protokol" sheetId="6" r:id="rId1"/>
    <sheet name="SO 01 - Gravitační stoka" sheetId="2" r:id="rId2"/>
  </sheets>
  <definedNames>
    <definedName name="_xlnm._FilterDatabase" localSheetId="1" hidden="1">'SO 01 - Gravitační stoka'!$C$17:$K$29</definedName>
    <definedName name="_xlnm.Print_Titles" localSheetId="1">'SO 01 - Gravitační stoka'!$17:$17</definedName>
    <definedName name="_xlnm.Print_Area" localSheetId="1">'SO 01 - Gravitační stoka'!$A$1:$AK$41</definedName>
    <definedName name="_xlnm.Print_Area" localSheetId="0">Zjištov.protokol!$A$1:$J$44</definedName>
  </definedNames>
  <calcPr calcId="191029"/>
</workbook>
</file>

<file path=xl/calcChain.xml><?xml version="1.0" encoding="utf-8"?>
<calcChain xmlns="http://schemas.openxmlformats.org/spreadsheetml/2006/main">
  <c r="J36" i="2" l="1"/>
  <c r="J33" i="2"/>
  <c r="J30" i="2"/>
  <c r="AJ29" i="2" l="1"/>
  <c r="AJ28" i="2"/>
  <c r="AJ27" i="2"/>
  <c r="AJ26" i="2"/>
  <c r="AJ25" i="2"/>
  <c r="AJ24" i="2"/>
  <c r="AJ23" i="2"/>
  <c r="AJ22" i="2"/>
  <c r="AJ21" i="2"/>
  <c r="AJ20" i="2"/>
  <c r="F19" i="6" l="1"/>
  <c r="AJ41" i="2"/>
  <c r="AH29" i="2" l="1"/>
  <c r="AH28" i="2"/>
  <c r="AH27" i="2"/>
  <c r="AH26" i="2"/>
  <c r="AH25" i="2"/>
  <c r="AH24" i="2"/>
  <c r="AH23" i="2"/>
  <c r="AH22" i="2"/>
  <c r="AH21" i="2"/>
  <c r="AH20" i="2"/>
  <c r="AH41" i="2" l="1"/>
  <c r="X29" i="2"/>
  <c r="X28" i="2"/>
  <c r="X27" i="2"/>
  <c r="X26" i="2"/>
  <c r="X25" i="2"/>
  <c r="X24" i="2"/>
  <c r="X23" i="2"/>
  <c r="X22" i="2"/>
  <c r="X21" i="2"/>
  <c r="X20" i="2"/>
  <c r="AF29" i="2" l="1"/>
  <c r="AF28" i="2"/>
  <c r="AF27" i="2"/>
  <c r="AF26" i="2"/>
  <c r="AF25" i="2"/>
  <c r="AF24" i="2"/>
  <c r="AF23" i="2"/>
  <c r="AF22" i="2"/>
  <c r="AF21" i="2"/>
  <c r="AF20" i="2"/>
  <c r="AF41" i="2" l="1"/>
  <c r="U40" i="2" l="1"/>
  <c r="U30" i="2"/>
  <c r="U29" i="2"/>
  <c r="U28" i="2"/>
  <c r="U27" i="2"/>
  <c r="U26" i="2"/>
  <c r="U25" i="2"/>
  <c r="U24" i="2"/>
  <c r="U23" i="2"/>
  <c r="U22" i="2"/>
  <c r="U21" i="2"/>
  <c r="U20" i="2"/>
  <c r="V29" i="2"/>
  <c r="V28" i="2"/>
  <c r="V27" i="2"/>
  <c r="V26" i="2"/>
  <c r="V25" i="2"/>
  <c r="V24" i="2"/>
  <c r="V23" i="2"/>
  <c r="V22" i="2"/>
  <c r="V21" i="2"/>
  <c r="V20" i="2"/>
  <c r="U41" i="2" l="1"/>
  <c r="V41" i="2"/>
  <c r="AD29" i="2"/>
  <c r="AD28" i="2"/>
  <c r="AD27" i="2"/>
  <c r="AD26" i="2"/>
  <c r="AD25" i="2"/>
  <c r="AD24" i="2"/>
  <c r="AD23" i="2"/>
  <c r="AD22" i="2"/>
  <c r="AD21" i="2"/>
  <c r="AD20" i="2"/>
  <c r="AD41" i="2" l="1"/>
  <c r="D27" i="6" l="1"/>
  <c r="AB28" i="2" l="1"/>
  <c r="AB24" i="2"/>
  <c r="AB21" i="2"/>
  <c r="AB41" i="2" l="1"/>
  <c r="T28" i="2"/>
  <c r="R28" i="2"/>
  <c r="P28" i="2"/>
  <c r="T24" i="2"/>
  <c r="R24" i="2"/>
  <c r="P24" i="2"/>
  <c r="T21" i="2"/>
  <c r="R21" i="2"/>
  <c r="P21" i="2"/>
  <c r="J28" i="2"/>
  <c r="J24" i="2"/>
  <c r="J21" i="2"/>
  <c r="J41" i="2" s="1"/>
  <c r="F21" i="6" l="1"/>
  <c r="R20" i="2"/>
  <c r="P20" i="2"/>
  <c r="T20" i="2"/>
  <c r="H19" i="6" l="1"/>
  <c r="J19" i="6" s="1"/>
  <c r="T19" i="2"/>
  <c r="R19" i="2"/>
  <c r="P19" i="2"/>
  <c r="R18" i="2" l="1"/>
  <c r="P18" i="2"/>
  <c r="T18" i="2"/>
</calcChain>
</file>

<file path=xl/sharedStrings.xml><?xml version="1.0" encoding="utf-8"?>
<sst xmlns="http://schemas.openxmlformats.org/spreadsheetml/2006/main" count="183" uniqueCount="128">
  <si>
    <t/>
  </si>
  <si>
    <t>Stavba:</t>
  </si>
  <si>
    <t>Místo:</t>
  </si>
  <si>
    <t xml:space="preserve"> </t>
  </si>
  <si>
    <t>Datum:</t>
  </si>
  <si>
    <t>Zadavatel:</t>
  </si>
  <si>
    <t>Uchazeč:</t>
  </si>
  <si>
    <t>Projektant:</t>
  </si>
  <si>
    <t>Zpracovatel:</t>
  </si>
  <si>
    <t>DPH</t>
  </si>
  <si>
    <t>základní</t>
  </si>
  <si>
    <t>Kód</t>
  </si>
  <si>
    <t>Popis</t>
  </si>
  <si>
    <t>Typ</t>
  </si>
  <si>
    <t>D</t>
  </si>
  <si>
    <t>Objekt:</t>
  </si>
  <si>
    <t>Bc. Ing. Věra Gřundělová,</t>
  </si>
  <si>
    <t>AWT REKULTIVACE a.s.</t>
  </si>
  <si>
    <t>Cena celkem [CZK]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</si>
  <si>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</si>
  <si>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</si>
  <si>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</si>
  <si>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</si>
  <si>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</si>
  <si>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</si>
  <si>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</si>
  <si>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</si>
  <si>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</si>
  <si>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</si>
  <si>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</si>
  <si>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</si>
  <si>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</si>
  <si>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</si>
  <si>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</si>
  <si>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K</t>
  </si>
  <si>
    <t>P</t>
  </si>
  <si>
    <t>VV</t>
  </si>
  <si>
    <t>PP</t>
  </si>
  <si>
    <t>CS ÚRS 2019 01</t>
  </si>
  <si>
    <t>8</t>
  </si>
  <si>
    <t>m</t>
  </si>
  <si>
    <t>ks</t>
  </si>
  <si>
    <t>M</t>
  </si>
  <si>
    <t>Trubní vedení</t>
  </si>
  <si>
    <t>Poznámka k položce:_x000D_
svar pomocí elektrotvarovky a svařením na tupo. Do šachet na gumové těsnění a šachtovou vložku</t>
  </si>
  <si>
    <t>115</t>
  </si>
  <si>
    <t>141721115R</t>
  </si>
  <si>
    <t>Zemní protlak průměru  D355mm v hornině tř 3, ,  půdorysná délka kanalizace, zhotovitel připočte další potřebné pracovní rezervy a přípočet za šikmou délku.</t>
  </si>
  <si>
    <t>Zemní protlak průměru  D355mm v hornině tř 3,  půdorysná délka kanalizace, zhotovitel připočte další potřebné pracovní rezervy a přípočet za šikmou délku.</t>
  </si>
  <si>
    <t>116</t>
  </si>
  <si>
    <t>871374201R</t>
  </si>
  <si>
    <t>Montáž kanalizačního potrubí svařovaných  D 355</t>
  </si>
  <si>
    <t>Montáž kanalizačního potrubí svařovaných D 355</t>
  </si>
  <si>
    <t>117</t>
  </si>
  <si>
    <t>28613335R</t>
  </si>
  <si>
    <t>Potrubí z PE 100 RC s ochranným pláštěm z PP (typ 3), dimenze De 355/DN 313, SDR 17</t>
  </si>
  <si>
    <t>Dosud fakturováno</t>
  </si>
  <si>
    <t>Fakturované období</t>
  </si>
  <si>
    <t>celkem</t>
  </si>
  <si>
    <t xml:space="preserve">červen </t>
  </si>
  <si>
    <t>CELKEM</t>
  </si>
  <si>
    <r>
      <t xml:space="preserve">Zjišťovací protokol 
</t>
    </r>
    <r>
      <rPr>
        <b/>
        <i/>
        <sz val="14"/>
        <rFont val="Arial"/>
        <family val="2"/>
        <charset val="238"/>
      </rPr>
      <t>o provedených pracích</t>
    </r>
  </si>
  <si>
    <t>OBJEDNATEL:</t>
  </si>
  <si>
    <t>Název:</t>
  </si>
  <si>
    <t>Obec Těrlicko</t>
  </si>
  <si>
    <t>Sídlo:</t>
  </si>
  <si>
    <t>Májová 474/16, Těrlicko - Horní Těrlicko, 735 42</t>
  </si>
  <si>
    <t>Bankovní spojení:</t>
  </si>
  <si>
    <t xml:space="preserve">Česká spořitelna a.s. 000000-1485806399/0800 </t>
  </si>
  <si>
    <t>IČO:</t>
  </si>
  <si>
    <t>DIČ:</t>
  </si>
  <si>
    <t>CZ00297666</t>
  </si>
  <si>
    <t>DODAVATEL:</t>
  </si>
  <si>
    <t>Metrostav a.s.</t>
  </si>
  <si>
    <t xml:space="preserve"> Koželužská 2450/4,  180 00 Praha 8</t>
  </si>
  <si>
    <t>Česká spořitelna Zlín a.s. 1806962/0800</t>
  </si>
  <si>
    <t>OOO14915</t>
  </si>
  <si>
    <t>CZ00014915</t>
  </si>
  <si>
    <t>STAVBA:</t>
  </si>
  <si>
    <t>Výstavba kanalizace Těrlicko - Hradiště</t>
  </si>
  <si>
    <t>Místo stavby:</t>
  </si>
  <si>
    <t>Hradiště</t>
  </si>
  <si>
    <t>ODSOUHLASENÉ ÚDAJE</t>
  </si>
  <si>
    <t>Od zahájení do konce
předchozího období</t>
  </si>
  <si>
    <t>Probíhající období</t>
  </si>
  <si>
    <t>Od zahájení do konce
probíhajícího období</t>
  </si>
  <si>
    <t>Zbývá dofakturovat</t>
  </si>
  <si>
    <t>Faktura, základ 21%</t>
  </si>
  <si>
    <t>Faktura, DPH 21%</t>
  </si>
  <si>
    <t>Celková cena s DPH</t>
  </si>
  <si>
    <t>K úhradě</t>
  </si>
  <si>
    <t>Cena SOD</t>
  </si>
  <si>
    <t>Cena dle SOD včetně dodatků</t>
  </si>
  <si>
    <t xml:space="preserve">                Datum                                      Za dodavatele                                          Za objednatele</t>
  </si>
  <si>
    <t>Za zhotovitele</t>
  </si>
  <si>
    <t>Za TDS</t>
  </si>
  <si>
    <t xml:space="preserve">Szmek Pavel </t>
  </si>
  <si>
    <t xml:space="preserve">         Za objednatele</t>
  </si>
  <si>
    <t xml:space="preserve">    číslo smlouvy   SOD č.85/2021</t>
  </si>
  <si>
    <t>Mgr.Bc. Martin Polášek</t>
  </si>
  <si>
    <r>
      <t xml:space="preserve">ASA </t>
    </r>
    <r>
      <rPr>
        <sz val="10"/>
        <color rgb="FF7030A0"/>
        <rFont val="Arial"/>
        <family val="2"/>
        <charset val="238"/>
      </rPr>
      <t>e</t>
    </r>
    <r>
      <rPr>
        <sz val="10"/>
        <rFont val="Arial"/>
        <family val="2"/>
        <charset val="238"/>
      </rPr>
      <t>xpert a.s.</t>
    </r>
  </si>
  <si>
    <r>
      <t>VÝSTAVBA KANALIZACE TĚRLICKO - HRADIŠTĚ</t>
    </r>
    <r>
      <rPr>
        <b/>
        <sz val="8"/>
        <color rgb="FFFF0000"/>
        <rFont val="Arial CE"/>
        <family val="2"/>
        <charset val="238"/>
      </rPr>
      <t>_20-10-16</t>
    </r>
  </si>
  <si>
    <t>Ing. Pavel Srkal</t>
  </si>
  <si>
    <t>Smlouva ze dne : 
30.3.2021</t>
  </si>
  <si>
    <t xml:space="preserve">červenec </t>
  </si>
  <si>
    <t>Legenda označení (interně pro ctrl):</t>
  </si>
  <si>
    <t>souhlas lze Fa</t>
  </si>
  <si>
    <t>souhlas lze Fa, jedná se o částečnou rezervu, nebo rezervu</t>
  </si>
  <si>
    <t>Nefakturovat, vyhodit z Fa, případně fakturovat později, nebo vůbec</t>
  </si>
  <si>
    <t>Nějaká poznámka, fakturovat méně, nebo jinak</t>
  </si>
  <si>
    <t>jen vyznačení pro přehlednost, např. správný sloupec odebírky</t>
  </si>
  <si>
    <t>srpen</t>
  </si>
  <si>
    <t>září</t>
  </si>
  <si>
    <t xml:space="preserve">říjen </t>
  </si>
  <si>
    <r>
      <t xml:space="preserve">ZA OBDOBÍ:         </t>
    </r>
    <r>
      <rPr>
        <b/>
        <sz val="10"/>
        <color rgb="FFFF0000"/>
        <rFont val="Arial"/>
        <family val="2"/>
        <charset val="238"/>
      </rPr>
      <t xml:space="preserve"> listopad</t>
    </r>
    <r>
      <rPr>
        <b/>
        <sz val="10"/>
        <rFont val="Arial"/>
        <family val="2"/>
        <charset val="238"/>
      </rPr>
      <t xml:space="preserve"> 2021                                                      SPP č.</t>
    </r>
    <r>
      <rPr>
        <b/>
        <sz val="10"/>
        <color rgb="FFFF0000"/>
        <rFont val="Arial"/>
        <family val="2"/>
        <charset val="238"/>
      </rPr>
      <t xml:space="preserve"> 6</t>
    </r>
  </si>
  <si>
    <t>112</t>
  </si>
  <si>
    <t>141721112R</t>
  </si>
  <si>
    <t>Zemní protlak průměru D280 mm v hornině tř 3,  půdorysná délka kanalizace, zhotovitel připočte další potřebné pracovní rezervy a přípočet za šikmou délku.</t>
  </si>
  <si>
    <t>4664</t>
  </si>
  <si>
    <t>113</t>
  </si>
  <si>
    <t>871364202R</t>
  </si>
  <si>
    <t>Montáž kanalizačního potrubí svařovaných D 280,  půdorysná délka kanalizace, zhotovitel připočte další potřebné pracovní rezervy a přípočet za šikmou délku.</t>
  </si>
  <si>
    <t>Montáž kanalizačního potrubí svařovaných D 280, půdorysná délka kanalizace, zhotovitel připočte další potřebné pracovní rezervy a přípočet za šikmou délku.</t>
  </si>
  <si>
    <t>114</t>
  </si>
  <si>
    <t>28613368R</t>
  </si>
  <si>
    <t>Potrubí z PE 100 RC s ochranným pláštěm z PP (typ 3), dimenze De 280/DN 247, SDR 17</t>
  </si>
  <si>
    <t>Poznámka k položce:_x000D_
 Potrubí odpovídající EN 12201, DIN 8074/8075 a PAS 1075 z PE_x000D_
100 RC s vysokou odolností proti pomalému šíření trhlin (FNCT splňuje požadavek na min_x000D_
8760 h při 80 ° C) navíc opatřenou ochrannou vrstvou z modifikovaného PP._x000D_
_x000D_
Potrubí bude mít certifikát prokazující, že potrubí odpovídá PAS 1075, a jsou na něm_x000D_
prováděny průběžné každoroční kontroly kvality vyrobeného potrubí.</t>
  </si>
  <si>
    <t>SO 01 - Gravitační stoka - doplnění  délky kanalizace D 355 mm  a D 280 mm  dle skutečného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</si>
</sst>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000"/>
    <numFmt numFmtId="166" formatCode="#,##0.000"/>
  </numFmts>
  <fonts count="4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000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11"/>
      <name val="Arial CE"/>
      <family val="2"/>
    </font>
    <font>
      <b/>
      <sz val="8"/>
      <name val="Arial CE"/>
      <family val="2"/>
      <charset val="238"/>
    </font>
    <font>
      <sz val="8"/>
      <name val="Trebuchet MS"/>
      <family val="2"/>
    </font>
    <font>
      <sz val="16"/>
      <name val="Arial CE"/>
      <family val="2"/>
    </font>
    <font>
      <sz val="10"/>
      <color rgb="FF505050"/>
      <name val="Arial CE"/>
      <family val="2"/>
      <charset val="238"/>
    </font>
    <font>
      <sz val="10"/>
      <name val="Arial"/>
      <family val="2"/>
      <charset val="238"/>
    </font>
    <font>
      <b/>
      <i/>
      <sz val="22"/>
      <name val="Arial"/>
      <family val="2"/>
      <charset val="238"/>
    </font>
    <font>
      <b/>
      <i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rgb="FF7030A0"/>
      <name val="Arial"/>
      <family val="2"/>
      <charset val="238"/>
    </font>
    <font>
      <sz val="8"/>
      <color rgb="FF7030A0"/>
      <name val="Arial"/>
      <family val="2"/>
      <charset val="238"/>
    </font>
    <font>
      <b/>
      <sz val="10"/>
      <color rgb="FF7030A0"/>
      <name val="Arial CE"/>
      <family val="2"/>
      <charset val="238"/>
    </font>
    <font>
      <sz val="10"/>
      <color rgb="FF7030A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sz val="8"/>
      <color rgb="FF505050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b/>
      <sz val="8"/>
      <color rgb="FF0070C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37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2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Protection="1">
      <protection locked="0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Border="1"/>
    <xf numFmtId="165" fontId="12" fillId="0" borderId="3" xfId="0" applyNumberFormat="1" applyFont="1" applyBorder="1"/>
    <xf numFmtId="0" fontId="6" fillId="0" borderId="4" xfId="0" applyFont="1" applyBorder="1"/>
    <xf numFmtId="165" fontId="6" fillId="0" borderId="0" xfId="0" applyNumberFormat="1" applyFont="1"/>
    <xf numFmtId="165" fontId="6" fillId="0" borderId="5" xfId="0" applyNumberFormat="1" applyFont="1" applyBorder="1"/>
    <xf numFmtId="0" fontId="10" fillId="2" borderId="4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165" fontId="10" fillId="0" borderId="5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6" fillId="2" borderId="4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0" fontId="0" fillId="0" borderId="10" xfId="0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0" fillId="0" borderId="9" xfId="0" applyFon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4" xfId="0" applyBorder="1"/>
    <xf numFmtId="0" fontId="0" fillId="0" borderId="16" xfId="0" applyBorder="1"/>
    <xf numFmtId="4" fontId="5" fillId="0" borderId="10" xfId="0" applyNumberFormat="1" applyFont="1" applyBorder="1"/>
    <xf numFmtId="4" fontId="2" fillId="0" borderId="10" xfId="0" applyNumberFormat="1" applyFont="1" applyBorder="1" applyAlignment="1">
      <alignment vertical="center"/>
    </xf>
    <xf numFmtId="4" fontId="22" fillId="0" borderId="10" xfId="0" applyNumberFormat="1" applyFont="1" applyBorder="1" applyAlignment="1">
      <alignment vertical="center"/>
    </xf>
    <xf numFmtId="4" fontId="2" fillId="0" borderId="10" xfId="0" applyNumberFormat="1" applyFont="1" applyBorder="1"/>
    <xf numFmtId="0" fontId="23" fillId="0" borderId="0" xfId="1"/>
    <xf numFmtId="0" fontId="23" fillId="0" borderId="10" xfId="1" applyBorder="1" applyAlignment="1">
      <alignment horizontal="center" vertical="top" wrapText="1"/>
    </xf>
    <xf numFmtId="4" fontId="28" fillId="0" borderId="10" xfId="1" applyNumberFormat="1" applyFont="1" applyBorder="1" applyAlignment="1">
      <alignment horizontal="center" vertical="center"/>
    </xf>
    <xf numFmtId="4" fontId="28" fillId="0" borderId="10" xfId="1" applyNumberFormat="1" applyFont="1" applyBorder="1" applyAlignment="1">
      <alignment vertical="center"/>
    </xf>
    <xf numFmtId="4" fontId="28" fillId="0" borderId="0" xfId="1" applyNumberFormat="1" applyFont="1" applyAlignment="1">
      <alignment horizontal="center" vertical="center"/>
    </xf>
    <xf numFmtId="4" fontId="28" fillId="0" borderId="0" xfId="1" applyNumberFormat="1" applyFont="1" applyAlignment="1">
      <alignment vertical="center"/>
    </xf>
    <xf numFmtId="0" fontId="23" fillId="0" borderId="0" xfId="1" applyAlignment="1">
      <alignment vertical="top" wrapText="1"/>
    </xf>
    <xf numFmtId="0" fontId="23" fillId="0" borderId="0" xfId="1" applyAlignment="1">
      <alignment vertical="top"/>
    </xf>
    <xf numFmtId="0" fontId="34" fillId="0" borderId="0" xfId="1" applyFont="1"/>
    <xf numFmtId="0" fontId="23" fillId="0" borderId="0" xfId="1" applyAlignment="1">
      <alignment horizontal="center"/>
    </xf>
    <xf numFmtId="0" fontId="36" fillId="0" borderId="0" xfId="1" applyFont="1"/>
    <xf numFmtId="0" fontId="35" fillId="0" borderId="0" xfId="1" applyFont="1"/>
    <xf numFmtId="0" fontId="10" fillId="0" borderId="0" xfId="0" applyFont="1" applyAlignment="1">
      <alignment horizontal="center" vertical="center" wrapText="1"/>
    </xf>
    <xf numFmtId="165" fontId="12" fillId="0" borderId="0" xfId="0" applyNumberFormat="1" applyFont="1"/>
    <xf numFmtId="165" fontId="0" fillId="0" borderId="0" xfId="0" applyNumberFormat="1"/>
    <xf numFmtId="0" fontId="37" fillId="0" borderId="0" xfId="0" applyFont="1"/>
    <xf numFmtId="0" fontId="38" fillId="6" borderId="0" xfId="0" applyFont="1" applyFill="1"/>
    <xf numFmtId="0" fontId="38" fillId="0" borderId="0" xfId="0" applyFont="1"/>
    <xf numFmtId="0" fontId="38" fillId="7" borderId="0" xfId="0" applyFont="1" applyFill="1"/>
    <xf numFmtId="0" fontId="38" fillId="8" borderId="0" xfId="0" applyFont="1" applyFill="1"/>
    <xf numFmtId="0" fontId="38" fillId="9" borderId="0" xfId="0" applyFont="1" applyFill="1"/>
    <xf numFmtId="0" fontId="38" fillId="4" borderId="0" xfId="0" applyFont="1" applyFill="1"/>
    <xf numFmtId="0" fontId="17" fillId="0" borderId="0" xfId="0" applyFont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8" xfId="0" applyBorder="1" applyAlignment="1" applyProtection="1">
      <alignment vertical="center"/>
      <protection locked="0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0" fillId="0" borderId="31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30" xfId="0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/>
    <xf numFmtId="0" fontId="6" fillId="0" borderId="31" xfId="0" applyFont="1" applyBorder="1"/>
    <xf numFmtId="0" fontId="7" fillId="0" borderId="31" xfId="0" applyFont="1" applyBorder="1" applyAlignment="1">
      <alignment vertical="center"/>
    </xf>
    <xf numFmtId="0" fontId="0" fillId="0" borderId="31" xfId="0" applyBorder="1"/>
    <xf numFmtId="0" fontId="6" fillId="0" borderId="33" xfId="0" applyFont="1" applyBorder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Protection="1">
      <protection locked="0"/>
    </xf>
    <xf numFmtId="4" fontId="4" fillId="0" borderId="0" xfId="0" applyNumberFormat="1" applyFont="1"/>
    <xf numFmtId="0" fontId="0" fillId="0" borderId="33" xfId="0" applyBorder="1" applyAlignment="1">
      <alignment vertical="center"/>
    </xf>
    <xf numFmtId="0" fontId="7" fillId="0" borderId="33" xfId="0" applyFont="1" applyBorder="1" applyAlignment="1">
      <alignment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5" xfId="0" applyBorder="1" applyProtection="1">
      <protection locked="0"/>
    </xf>
    <xf numFmtId="0" fontId="0" fillId="0" borderId="36" xfId="0" applyBorder="1"/>
    <xf numFmtId="0" fontId="9" fillId="0" borderId="32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21" fillId="0" borderId="35" xfId="0" applyFont="1" applyBorder="1"/>
    <xf numFmtId="4" fontId="18" fillId="0" borderId="35" xfId="0" applyNumberFormat="1" applyFont="1" applyBorder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6" fillId="0" borderId="10" xfId="0" applyFont="1" applyBorder="1" applyProtection="1">
      <protection locked="0"/>
    </xf>
    <xf numFmtId="0" fontId="9" fillId="0" borderId="10" xfId="0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166" fontId="9" fillId="0" borderId="10" xfId="0" applyNumberFormat="1" applyFont="1" applyBorder="1" applyAlignment="1">
      <alignment vertical="center"/>
    </xf>
    <xf numFmtId="4" fontId="9" fillId="2" borderId="10" xfId="0" applyNumberFormat="1" applyFont="1" applyFill="1" applyBorder="1" applyAlignment="1" applyProtection="1">
      <alignment vertical="center"/>
      <protection locked="0"/>
    </xf>
    <xf numFmtId="4" fontId="9" fillId="0" borderId="10" xfId="0" applyNumberFormat="1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 wrapText="1"/>
    </xf>
    <xf numFmtId="0" fontId="0" fillId="0" borderId="10" xfId="0" applyBorder="1" applyAlignment="1" applyProtection="1">
      <alignment vertical="center"/>
      <protection locked="0"/>
    </xf>
    <xf numFmtId="0" fontId="7" fillId="0" borderId="10" xfId="0" applyFont="1" applyBorder="1" applyAlignment="1">
      <alignment vertical="center"/>
    </xf>
    <xf numFmtId="0" fontId="7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166" fontId="7" fillId="0" borderId="10" xfId="0" applyNumberFormat="1" applyFont="1" applyBorder="1" applyAlignment="1">
      <alignment vertical="center"/>
    </xf>
    <xf numFmtId="0" fontId="7" fillId="0" borderId="10" xfId="0" applyFont="1" applyBorder="1" applyAlignment="1" applyProtection="1">
      <alignment vertical="center"/>
      <protection locked="0"/>
    </xf>
    <xf numFmtId="0" fontId="14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166" fontId="16" fillId="0" borderId="10" xfId="0" applyNumberFormat="1" applyFont="1" applyBorder="1" applyAlignment="1">
      <alignment vertical="center"/>
    </xf>
    <xf numFmtId="4" fontId="16" fillId="2" borderId="10" xfId="0" applyNumberFormat="1" applyFont="1" applyFill="1" applyBorder="1" applyAlignment="1" applyProtection="1">
      <alignment vertical="center"/>
      <protection locked="0"/>
    </xf>
    <xf numFmtId="4" fontId="16" fillId="0" borderId="10" xfId="0" applyNumberFormat="1" applyFont="1" applyBorder="1" applyAlignment="1">
      <alignment vertical="center"/>
    </xf>
    <xf numFmtId="0" fontId="42" fillId="0" borderId="10" xfId="0" applyFont="1" applyBorder="1" applyAlignment="1">
      <alignment horizontal="center" vertical="center"/>
    </xf>
    <xf numFmtId="49" fontId="42" fillId="0" borderId="10" xfId="0" applyNumberFormat="1" applyFont="1" applyBorder="1" applyAlignment="1">
      <alignment horizontal="left" vertical="center" wrapText="1"/>
    </xf>
    <xf numFmtId="0" fontId="42" fillId="0" borderId="10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center" vertical="center" wrapText="1"/>
    </xf>
    <xf numFmtId="166" fontId="42" fillId="0" borderId="10" xfId="0" applyNumberFormat="1" applyFont="1" applyBorder="1" applyAlignment="1">
      <alignment vertical="center"/>
    </xf>
    <xf numFmtId="4" fontId="42" fillId="2" borderId="10" xfId="0" applyNumberFormat="1" applyFont="1" applyFill="1" applyBorder="1" applyAlignment="1" applyProtection="1">
      <alignment vertical="center"/>
      <protection locked="0"/>
    </xf>
    <xf numFmtId="4" fontId="0" fillId="0" borderId="10" xfId="0" applyNumberFormat="1" applyBorder="1" applyAlignment="1">
      <alignment vertical="center"/>
    </xf>
    <xf numFmtId="0" fontId="43" fillId="0" borderId="10" xfId="0" applyFont="1" applyBorder="1" applyAlignment="1">
      <alignment horizontal="left" vertical="center"/>
    </xf>
    <xf numFmtId="0" fontId="44" fillId="0" borderId="10" xfId="0" applyFont="1" applyBorder="1" applyAlignment="1">
      <alignment horizontal="left" vertical="center" wrapText="1"/>
    </xf>
    <xf numFmtId="0" fontId="45" fillId="0" borderId="10" xfId="0" applyFont="1" applyBorder="1" applyAlignment="1">
      <alignment vertical="center"/>
    </xf>
    <xf numFmtId="0" fontId="45" fillId="0" borderId="10" xfId="0" applyFont="1" applyBorder="1" applyAlignment="1">
      <alignment horizontal="left" vertical="center"/>
    </xf>
    <xf numFmtId="0" fontId="45" fillId="0" borderId="10" xfId="0" applyFont="1" applyBorder="1" applyAlignment="1">
      <alignment horizontal="left" vertical="center" wrapText="1"/>
    </xf>
    <xf numFmtId="166" fontId="45" fillId="0" borderId="10" xfId="0" applyNumberFormat="1" applyFont="1" applyBorder="1" applyAlignment="1">
      <alignment vertical="center"/>
    </xf>
    <xf numFmtId="0" fontId="45" fillId="0" borderId="10" xfId="0" applyFont="1" applyBorder="1" applyAlignment="1" applyProtection="1">
      <alignment vertical="center"/>
      <protection locked="0"/>
    </xf>
    <xf numFmtId="0" fontId="46" fillId="0" borderId="10" xfId="0" applyFont="1" applyBorder="1" applyAlignment="1">
      <alignment vertical="center" wrapText="1"/>
    </xf>
    <xf numFmtId="0" fontId="47" fillId="0" borderId="10" xfId="0" applyFont="1" applyBorder="1" applyAlignment="1">
      <alignment horizontal="center" vertical="center"/>
    </xf>
    <xf numFmtId="49" fontId="47" fillId="0" borderId="10" xfId="0" applyNumberFormat="1" applyFont="1" applyBorder="1" applyAlignment="1">
      <alignment horizontal="left" vertical="center" wrapText="1"/>
    </xf>
    <xf numFmtId="0" fontId="47" fillId="0" borderId="10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center" vertical="center" wrapText="1"/>
    </xf>
    <xf numFmtId="166" fontId="47" fillId="0" borderId="10" xfId="0" applyNumberFormat="1" applyFont="1" applyBorder="1" applyAlignment="1">
      <alignment vertical="center"/>
    </xf>
    <xf numFmtId="4" fontId="47" fillId="2" borderId="10" xfId="0" applyNumberFormat="1" applyFont="1" applyFill="1" applyBorder="1" applyAlignment="1" applyProtection="1">
      <alignment vertical="center"/>
      <protection locked="0"/>
    </xf>
    <xf numFmtId="0" fontId="0" fillId="0" borderId="10" xfId="0" applyBorder="1"/>
    <xf numFmtId="0" fontId="0" fillId="0" borderId="10" xfId="0" applyBorder="1" applyProtection="1">
      <protection locked="0"/>
    </xf>
    <xf numFmtId="4" fontId="48" fillId="0" borderId="10" xfId="0" applyNumberFormat="1" applyFont="1" applyBorder="1" applyAlignment="1">
      <alignment vertical="center"/>
    </xf>
    <xf numFmtId="4" fontId="0" fillId="0" borderId="0" xfId="0" applyNumberFormat="1"/>
    <xf numFmtId="0" fontId="33" fillId="0" borderId="0" xfId="1" applyFont="1" applyAlignment="1">
      <alignment horizontal="center"/>
    </xf>
    <xf numFmtId="0" fontId="23" fillId="0" borderId="0" xfId="1" applyAlignment="1">
      <alignment horizontal="center"/>
    </xf>
    <xf numFmtId="0" fontId="23" fillId="0" borderId="22" xfId="1" applyBorder="1" applyAlignment="1">
      <alignment horizontal="center"/>
    </xf>
    <xf numFmtId="0" fontId="40" fillId="0" borderId="22" xfId="1" applyFont="1" applyBorder="1" applyAlignment="1">
      <alignment horizontal="center"/>
    </xf>
    <xf numFmtId="0" fontId="23" fillId="0" borderId="22" xfId="1" applyBorder="1" applyAlignment="1">
      <alignment horizontal="left" vertical="top"/>
    </xf>
    <xf numFmtId="0" fontId="23" fillId="0" borderId="22" xfId="1" applyBorder="1" applyAlignment="1">
      <alignment horizontal="center" vertical="top"/>
    </xf>
    <xf numFmtId="0" fontId="28" fillId="0" borderId="14" xfId="1" applyFont="1" applyBorder="1" applyAlignment="1">
      <alignment vertical="center"/>
    </xf>
    <xf numFmtId="0" fontId="23" fillId="0" borderId="15" xfId="1" applyBorder="1" applyAlignment="1">
      <alignment vertical="center"/>
    </xf>
    <xf numFmtId="0" fontId="23" fillId="0" borderId="16" xfId="1" applyBorder="1" applyAlignment="1">
      <alignment vertical="center"/>
    </xf>
    <xf numFmtId="4" fontId="28" fillId="0" borderId="14" xfId="1" applyNumberFormat="1" applyFont="1" applyBorder="1" applyAlignment="1">
      <alignment horizontal="center" vertical="center"/>
    </xf>
    <xf numFmtId="0" fontId="23" fillId="0" borderId="15" xfId="1" applyBorder="1" applyAlignment="1">
      <alignment horizontal="center" vertical="center"/>
    </xf>
    <xf numFmtId="0" fontId="23" fillId="0" borderId="16" xfId="1" applyBorder="1" applyAlignment="1">
      <alignment horizontal="center" vertical="center"/>
    </xf>
    <xf numFmtId="0" fontId="23" fillId="0" borderId="24" xfId="1" applyBorder="1" applyAlignment="1">
      <alignment horizontal="left" vertical="center" wrapText="1"/>
    </xf>
    <xf numFmtId="0" fontId="23" fillId="0" borderId="25" xfId="1" applyBorder="1" applyAlignment="1">
      <alignment horizontal="left" vertical="center" wrapText="1"/>
    </xf>
    <xf numFmtId="4" fontId="23" fillId="0" borderId="26" xfId="1" applyNumberFormat="1" applyBorder="1" applyAlignment="1">
      <alignment horizontal="center" vertical="center" wrapText="1"/>
    </xf>
    <xf numFmtId="4" fontId="23" fillId="0" borderId="15" xfId="1" applyNumberFormat="1" applyBorder="1" applyAlignment="1">
      <alignment horizontal="center" vertical="center" wrapText="1"/>
    </xf>
    <xf numFmtId="4" fontId="23" fillId="0" borderId="16" xfId="1" applyNumberFormat="1" applyBorder="1" applyAlignment="1">
      <alignment horizontal="center" vertical="center" wrapText="1"/>
    </xf>
    <xf numFmtId="0" fontId="28" fillId="0" borderId="18" xfId="1" applyFont="1" applyBorder="1" applyAlignment="1">
      <alignment vertical="center"/>
    </xf>
    <xf numFmtId="0" fontId="28" fillId="0" borderId="19" xfId="1" applyFont="1" applyBorder="1" applyAlignment="1">
      <alignment vertical="center"/>
    </xf>
    <xf numFmtId="0" fontId="28" fillId="0" borderId="20" xfId="1" applyFont="1" applyBorder="1" applyAlignment="1">
      <alignment vertical="center"/>
    </xf>
    <xf numFmtId="4" fontId="28" fillId="0" borderId="18" xfId="1" applyNumberFormat="1" applyFont="1" applyBorder="1" applyAlignment="1">
      <alignment horizontal="center" vertical="center"/>
    </xf>
    <xf numFmtId="4" fontId="28" fillId="0" borderId="20" xfId="1" applyNumberFormat="1" applyFont="1" applyBorder="1" applyAlignment="1">
      <alignment horizontal="center" vertical="center"/>
    </xf>
    <xf numFmtId="4" fontId="28" fillId="0" borderId="19" xfId="1" applyNumberFormat="1" applyFont="1" applyBorder="1" applyAlignment="1">
      <alignment horizontal="center" vertical="center"/>
    </xf>
    <xf numFmtId="0" fontId="28" fillId="0" borderId="21" xfId="1" applyFont="1" applyBorder="1" applyAlignment="1">
      <alignment vertical="center"/>
    </xf>
    <xf numFmtId="0" fontId="28" fillId="0" borderId="22" xfId="1" applyFont="1" applyBorder="1" applyAlignment="1">
      <alignment vertical="center"/>
    </xf>
    <xf numFmtId="0" fontId="28" fillId="0" borderId="23" xfId="1" applyFont="1" applyBorder="1" applyAlignment="1">
      <alignment vertical="center"/>
    </xf>
    <xf numFmtId="4" fontId="28" fillId="0" borderId="21" xfId="1" applyNumberFormat="1" applyFont="1" applyBorder="1" applyAlignment="1">
      <alignment horizontal="center" vertical="center"/>
    </xf>
    <xf numFmtId="4" fontId="28" fillId="0" borderId="23" xfId="1" applyNumberFormat="1" applyFont="1" applyBorder="1" applyAlignment="1">
      <alignment horizontal="center" vertical="center"/>
    </xf>
    <xf numFmtId="4" fontId="28" fillId="4" borderId="18" xfId="1" applyNumberFormat="1" applyFont="1" applyFill="1" applyBorder="1" applyAlignment="1">
      <alignment horizontal="center" vertical="center"/>
    </xf>
    <xf numFmtId="4" fontId="28" fillId="4" borderId="20" xfId="1" applyNumberFormat="1" applyFont="1" applyFill="1" applyBorder="1" applyAlignment="1">
      <alignment horizontal="center" vertical="center"/>
    </xf>
    <xf numFmtId="0" fontId="30" fillId="0" borderId="18" xfId="1" applyFont="1" applyBorder="1" applyAlignment="1">
      <alignment vertical="top"/>
    </xf>
    <xf numFmtId="0" fontId="30" fillId="0" borderId="19" xfId="1" applyFont="1" applyBorder="1" applyAlignment="1">
      <alignment vertical="top"/>
    </xf>
    <xf numFmtId="0" fontId="30" fillId="0" borderId="20" xfId="1" applyFont="1" applyBorder="1" applyAlignment="1">
      <alignment vertical="top"/>
    </xf>
    <xf numFmtId="0" fontId="28" fillId="0" borderId="18" xfId="1" applyFont="1" applyBorder="1" applyAlignment="1">
      <alignment horizontal="center" vertical="top" wrapText="1"/>
    </xf>
    <xf numFmtId="0" fontId="28" fillId="0" borderId="20" xfId="1" applyFont="1" applyBorder="1" applyAlignment="1">
      <alignment horizontal="center" vertical="top" wrapText="1"/>
    </xf>
    <xf numFmtId="0" fontId="28" fillId="0" borderId="18" xfId="1" applyFont="1" applyBorder="1" applyAlignment="1">
      <alignment horizontal="center" vertical="top"/>
    </xf>
    <xf numFmtId="0" fontId="28" fillId="0" borderId="20" xfId="1" applyFont="1" applyBorder="1" applyAlignment="1">
      <alignment horizontal="center" vertical="top"/>
    </xf>
    <xf numFmtId="0" fontId="23" fillId="0" borderId="18" xfId="1" applyBorder="1" applyAlignment="1">
      <alignment horizontal="center" vertical="top" wrapText="1"/>
    </xf>
    <xf numFmtId="0" fontId="23" fillId="0" borderId="19" xfId="1" applyBorder="1" applyAlignment="1">
      <alignment horizontal="center" vertical="top" wrapText="1"/>
    </xf>
    <xf numFmtId="0" fontId="31" fillId="0" borderId="18" xfId="1" applyFont="1" applyBorder="1" applyAlignment="1">
      <alignment vertical="center"/>
    </xf>
    <xf numFmtId="0" fontId="31" fillId="0" borderId="20" xfId="1" applyFont="1" applyBorder="1" applyAlignment="1">
      <alignment vertical="center"/>
    </xf>
    <xf numFmtId="0" fontId="23" fillId="0" borderId="18" xfId="1" applyBorder="1" applyAlignment="1">
      <alignment horizontal="center" vertical="center"/>
    </xf>
    <xf numFmtId="0" fontId="23" fillId="0" borderId="19" xfId="1" applyBorder="1" applyAlignment="1">
      <alignment horizontal="center" vertical="center"/>
    </xf>
    <xf numFmtId="0" fontId="23" fillId="0" borderId="20" xfId="1" applyBorder="1" applyAlignment="1">
      <alignment horizontal="center" vertical="center"/>
    </xf>
    <xf numFmtId="0" fontId="30" fillId="0" borderId="19" xfId="1" applyFont="1" applyBorder="1"/>
    <xf numFmtId="0" fontId="29" fillId="0" borderId="18" xfId="1" applyFont="1" applyBorder="1" applyAlignment="1">
      <alignment horizontal="center" vertical="center"/>
    </xf>
    <xf numFmtId="0" fontId="29" fillId="0" borderId="19" xfId="1" applyFont="1" applyBorder="1" applyAlignment="1">
      <alignment horizontal="center" vertical="center"/>
    </xf>
    <xf numFmtId="0" fontId="29" fillId="0" borderId="20" xfId="1" applyFont="1" applyBorder="1" applyAlignment="1">
      <alignment horizontal="center" vertical="center"/>
    </xf>
    <xf numFmtId="0" fontId="28" fillId="0" borderId="18" xfId="1" applyFont="1" applyBorder="1" applyAlignment="1">
      <alignment horizontal="center" vertical="center"/>
    </xf>
    <xf numFmtId="0" fontId="28" fillId="0" borderId="19" xfId="1" applyFont="1" applyBorder="1" applyAlignment="1">
      <alignment horizontal="center" vertical="center"/>
    </xf>
    <xf numFmtId="0" fontId="28" fillId="0" borderId="20" xfId="1" applyFont="1" applyBorder="1" applyAlignment="1">
      <alignment horizontal="center" vertical="center"/>
    </xf>
    <xf numFmtId="0" fontId="23" fillId="5" borderId="18" xfId="1" applyFill="1" applyBorder="1" applyAlignment="1">
      <alignment horizontal="left" vertical="top" wrapText="1"/>
    </xf>
    <xf numFmtId="0" fontId="23" fillId="5" borderId="20" xfId="1" applyFill="1" applyBorder="1" applyAlignment="1">
      <alignment horizontal="left" vertical="top" wrapText="1"/>
    </xf>
    <xf numFmtId="0" fontId="32" fillId="0" borderId="18" xfId="1" applyFont="1" applyBorder="1" applyAlignment="1">
      <alignment horizontal="center" vertical="center" wrapText="1" shrinkToFit="1"/>
    </xf>
    <xf numFmtId="0" fontId="32" fillId="0" borderId="19" xfId="1" applyFont="1" applyBorder="1" applyAlignment="1">
      <alignment horizontal="center" vertical="center" wrapText="1" shrinkToFit="1"/>
    </xf>
    <xf numFmtId="0" fontId="32" fillId="0" borderId="20" xfId="1" applyFont="1" applyBorder="1" applyAlignment="1">
      <alignment horizontal="center" vertical="center" wrapText="1" shrinkToFit="1"/>
    </xf>
    <xf numFmtId="0" fontId="23" fillId="0" borderId="18" xfId="1" applyBorder="1"/>
    <xf numFmtId="0" fontId="23" fillId="0" borderId="19" xfId="1" applyBorder="1"/>
    <xf numFmtId="0" fontId="23" fillId="0" borderId="20" xfId="1" applyBorder="1"/>
    <xf numFmtId="0" fontId="28" fillId="0" borderId="18" xfId="1" applyFont="1" applyBorder="1" applyAlignment="1">
      <alignment vertical="center" wrapText="1"/>
    </xf>
    <xf numFmtId="0" fontId="28" fillId="0" borderId="20" xfId="1" applyFont="1" applyBorder="1" applyAlignment="1">
      <alignment vertical="center" wrapText="1"/>
    </xf>
    <xf numFmtId="0" fontId="23" fillId="0" borderId="18" xfId="1" applyBorder="1" applyAlignment="1">
      <alignment vertical="center" wrapText="1"/>
    </xf>
    <xf numFmtId="0" fontId="23" fillId="0" borderId="19" xfId="1" applyBorder="1" applyAlignment="1">
      <alignment vertical="center" wrapText="1"/>
    </xf>
    <xf numFmtId="0" fontId="23" fillId="0" borderId="20" xfId="1" applyBorder="1" applyAlignment="1">
      <alignment vertical="center" wrapText="1"/>
    </xf>
    <xf numFmtId="0" fontId="26" fillId="0" borderId="18" xfId="1" applyFont="1" applyBorder="1"/>
    <xf numFmtId="0" fontId="26" fillId="0" borderId="19" xfId="1" applyFont="1" applyBorder="1"/>
    <xf numFmtId="0" fontId="26" fillId="0" borderId="20" xfId="1" applyFont="1" applyBorder="1"/>
    <xf numFmtId="0" fontId="23" fillId="0" borderId="18" xfId="1" applyBorder="1" applyAlignment="1">
      <alignment vertical="center"/>
    </xf>
    <xf numFmtId="0" fontId="23" fillId="0" borderId="19" xfId="1" applyBorder="1" applyAlignment="1">
      <alignment vertical="center"/>
    </xf>
    <xf numFmtId="0" fontId="23" fillId="0" borderId="20" xfId="1" applyBorder="1" applyAlignment="1">
      <alignment vertical="center"/>
    </xf>
    <xf numFmtId="0" fontId="24" fillId="0" borderId="0" xfId="1" applyFont="1" applyAlignment="1">
      <alignment horizontal="center" vertical="top" wrapText="1"/>
    </xf>
    <xf numFmtId="0" fontId="24" fillId="0" borderId="17" xfId="1" applyFont="1" applyBorder="1" applyAlignment="1">
      <alignment horizontal="center" vertical="top" wrapText="1"/>
    </xf>
    <xf numFmtId="0" fontId="27" fillId="0" borderId="19" xfId="1" applyFont="1" applyBorder="1"/>
    <xf numFmtId="0" fontId="29" fillId="0" borderId="18" xfId="1" applyFont="1" applyBorder="1" applyAlignment="1">
      <alignment horizontal="left" vertical="center"/>
    </xf>
    <xf numFmtId="0" fontId="29" fillId="0" borderId="19" xfId="1" applyFont="1" applyBorder="1" applyAlignment="1">
      <alignment horizontal="left" vertical="center"/>
    </xf>
    <xf numFmtId="0" fontId="29" fillId="0" borderId="20" xfId="1" applyFont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</cellXfs>
  <cellStyles count="2">
    <cellStyle name="Normální" xfId="0" builtinId="0" customBuiltin="1"/>
    <cellStyle name="Normální 2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43"/>
  <sheetViews>
    <sheetView topLeftCell="A8" zoomScale="117" zoomScaleNormal="117" workbookViewId="0">
      <selection activeCell="D19" sqref="D19:G19"/>
    </sheetView>
  </sheetViews>
  <sheetFormatPr defaultRowHeight="12.75" x14ac:dyDescent="0.2"/>
  <cols>
    <col min="1" max="1" width="9.1640625" style="41"/>
    <col min="2" max="2" width="8.5" style="41" customWidth="1"/>
    <col min="3" max="3" width="6.5" style="41" customWidth="1"/>
    <col min="4" max="4" width="9.1640625" style="41"/>
    <col min="5" max="5" width="9.5" style="41" customWidth="1"/>
    <col min="6" max="6" width="11" style="41" customWidth="1"/>
    <col min="7" max="7" width="8.83203125" style="41" customWidth="1"/>
    <col min="8" max="8" width="11" style="41" customWidth="1"/>
    <col min="9" max="9" width="10.6640625" style="41" customWidth="1"/>
    <col min="10" max="10" width="26.6640625" style="41" customWidth="1"/>
    <col min="11" max="257" width="9.1640625" style="41"/>
    <col min="258" max="258" width="8.5" style="41" customWidth="1"/>
    <col min="259" max="259" width="6.5" style="41" customWidth="1"/>
    <col min="260" max="260" width="9.1640625" style="41"/>
    <col min="261" max="261" width="9.5" style="41" customWidth="1"/>
    <col min="262" max="262" width="9.1640625" style="41"/>
    <col min="263" max="263" width="8.83203125" style="41" customWidth="1"/>
    <col min="264" max="264" width="11" style="41" customWidth="1"/>
    <col min="265" max="265" width="10.6640625" style="41" customWidth="1"/>
    <col min="266" max="266" width="26.6640625" style="41" customWidth="1"/>
    <col min="267" max="513" width="9.1640625" style="41"/>
    <col min="514" max="514" width="8.5" style="41" customWidth="1"/>
    <col min="515" max="515" width="6.5" style="41" customWidth="1"/>
    <col min="516" max="516" width="9.1640625" style="41"/>
    <col min="517" max="517" width="9.5" style="41" customWidth="1"/>
    <col min="518" max="518" width="9.1640625" style="41"/>
    <col min="519" max="519" width="8.83203125" style="41" customWidth="1"/>
    <col min="520" max="520" width="11" style="41" customWidth="1"/>
    <col min="521" max="521" width="10.6640625" style="41" customWidth="1"/>
    <col min="522" max="522" width="26.6640625" style="41" customWidth="1"/>
    <col min="523" max="769" width="9.1640625" style="41"/>
    <col min="770" max="770" width="8.5" style="41" customWidth="1"/>
    <col min="771" max="771" width="6.5" style="41" customWidth="1"/>
    <col min="772" max="772" width="9.1640625" style="41"/>
    <col min="773" max="773" width="9.5" style="41" customWidth="1"/>
    <col min="774" max="774" width="9.1640625" style="41"/>
    <col min="775" max="775" width="8.83203125" style="41" customWidth="1"/>
    <col min="776" max="776" width="11" style="41" customWidth="1"/>
    <col min="777" max="777" width="10.6640625" style="41" customWidth="1"/>
    <col min="778" max="778" width="26.6640625" style="41" customWidth="1"/>
    <col min="779" max="1025" width="9.1640625" style="41"/>
    <col min="1026" max="1026" width="8.5" style="41" customWidth="1"/>
    <col min="1027" max="1027" width="6.5" style="41" customWidth="1"/>
    <col min="1028" max="1028" width="9.1640625" style="41"/>
    <col min="1029" max="1029" width="9.5" style="41" customWidth="1"/>
    <col min="1030" max="1030" width="9.1640625" style="41"/>
    <col min="1031" max="1031" width="8.83203125" style="41" customWidth="1"/>
    <col min="1032" max="1032" width="11" style="41" customWidth="1"/>
    <col min="1033" max="1033" width="10.6640625" style="41" customWidth="1"/>
    <col min="1034" max="1034" width="26.6640625" style="41" customWidth="1"/>
    <col min="1035" max="1281" width="9.1640625" style="41"/>
    <col min="1282" max="1282" width="8.5" style="41" customWidth="1"/>
    <col min="1283" max="1283" width="6.5" style="41" customWidth="1"/>
    <col min="1284" max="1284" width="9.1640625" style="41"/>
    <col min="1285" max="1285" width="9.5" style="41" customWidth="1"/>
    <col min="1286" max="1286" width="9.1640625" style="41"/>
    <col min="1287" max="1287" width="8.83203125" style="41" customWidth="1"/>
    <col min="1288" max="1288" width="11" style="41" customWidth="1"/>
    <col min="1289" max="1289" width="10.6640625" style="41" customWidth="1"/>
    <col min="1290" max="1290" width="26.6640625" style="41" customWidth="1"/>
    <col min="1291" max="1537" width="9.1640625" style="41"/>
    <col min="1538" max="1538" width="8.5" style="41" customWidth="1"/>
    <col min="1539" max="1539" width="6.5" style="41" customWidth="1"/>
    <col min="1540" max="1540" width="9.1640625" style="41"/>
    <col min="1541" max="1541" width="9.5" style="41" customWidth="1"/>
    <col min="1542" max="1542" width="9.1640625" style="41"/>
    <col min="1543" max="1543" width="8.83203125" style="41" customWidth="1"/>
    <col min="1544" max="1544" width="11" style="41" customWidth="1"/>
    <col min="1545" max="1545" width="10.6640625" style="41" customWidth="1"/>
    <col min="1546" max="1546" width="26.6640625" style="41" customWidth="1"/>
    <col min="1547" max="1793" width="9.1640625" style="41"/>
    <col min="1794" max="1794" width="8.5" style="41" customWidth="1"/>
    <col min="1795" max="1795" width="6.5" style="41" customWidth="1"/>
    <col min="1796" max="1796" width="9.1640625" style="41"/>
    <col min="1797" max="1797" width="9.5" style="41" customWidth="1"/>
    <col min="1798" max="1798" width="9.1640625" style="41"/>
    <col min="1799" max="1799" width="8.83203125" style="41" customWidth="1"/>
    <col min="1800" max="1800" width="11" style="41" customWidth="1"/>
    <col min="1801" max="1801" width="10.6640625" style="41" customWidth="1"/>
    <col min="1802" max="1802" width="26.6640625" style="41" customWidth="1"/>
    <col min="1803" max="2049" width="9.1640625" style="41"/>
    <col min="2050" max="2050" width="8.5" style="41" customWidth="1"/>
    <col min="2051" max="2051" width="6.5" style="41" customWidth="1"/>
    <col min="2052" max="2052" width="9.1640625" style="41"/>
    <col min="2053" max="2053" width="9.5" style="41" customWidth="1"/>
    <col min="2054" max="2054" width="9.1640625" style="41"/>
    <col min="2055" max="2055" width="8.83203125" style="41" customWidth="1"/>
    <col min="2056" max="2056" width="11" style="41" customWidth="1"/>
    <col min="2057" max="2057" width="10.6640625" style="41" customWidth="1"/>
    <col min="2058" max="2058" width="26.6640625" style="41" customWidth="1"/>
    <col min="2059" max="2305" width="9.1640625" style="41"/>
    <col min="2306" max="2306" width="8.5" style="41" customWidth="1"/>
    <col min="2307" max="2307" width="6.5" style="41" customWidth="1"/>
    <col min="2308" max="2308" width="9.1640625" style="41"/>
    <col min="2309" max="2309" width="9.5" style="41" customWidth="1"/>
    <col min="2310" max="2310" width="9.1640625" style="41"/>
    <col min="2311" max="2311" width="8.83203125" style="41" customWidth="1"/>
    <col min="2312" max="2312" width="11" style="41" customWidth="1"/>
    <col min="2313" max="2313" width="10.6640625" style="41" customWidth="1"/>
    <col min="2314" max="2314" width="26.6640625" style="41" customWidth="1"/>
    <col min="2315" max="2561" width="9.1640625" style="41"/>
    <col min="2562" max="2562" width="8.5" style="41" customWidth="1"/>
    <col min="2563" max="2563" width="6.5" style="41" customWidth="1"/>
    <col min="2564" max="2564" width="9.1640625" style="41"/>
    <col min="2565" max="2565" width="9.5" style="41" customWidth="1"/>
    <col min="2566" max="2566" width="9.1640625" style="41"/>
    <col min="2567" max="2567" width="8.83203125" style="41" customWidth="1"/>
    <col min="2568" max="2568" width="11" style="41" customWidth="1"/>
    <col min="2569" max="2569" width="10.6640625" style="41" customWidth="1"/>
    <col min="2570" max="2570" width="26.6640625" style="41" customWidth="1"/>
    <col min="2571" max="2817" width="9.1640625" style="41"/>
    <col min="2818" max="2818" width="8.5" style="41" customWidth="1"/>
    <col min="2819" max="2819" width="6.5" style="41" customWidth="1"/>
    <col min="2820" max="2820" width="9.1640625" style="41"/>
    <col min="2821" max="2821" width="9.5" style="41" customWidth="1"/>
    <col min="2822" max="2822" width="9.1640625" style="41"/>
    <col min="2823" max="2823" width="8.83203125" style="41" customWidth="1"/>
    <col min="2824" max="2824" width="11" style="41" customWidth="1"/>
    <col min="2825" max="2825" width="10.6640625" style="41" customWidth="1"/>
    <col min="2826" max="2826" width="26.6640625" style="41" customWidth="1"/>
    <col min="2827" max="3073" width="9.1640625" style="41"/>
    <col min="3074" max="3074" width="8.5" style="41" customWidth="1"/>
    <col min="3075" max="3075" width="6.5" style="41" customWidth="1"/>
    <col min="3076" max="3076" width="9.1640625" style="41"/>
    <col min="3077" max="3077" width="9.5" style="41" customWidth="1"/>
    <col min="3078" max="3078" width="9.1640625" style="41"/>
    <col min="3079" max="3079" width="8.83203125" style="41" customWidth="1"/>
    <col min="3080" max="3080" width="11" style="41" customWidth="1"/>
    <col min="3081" max="3081" width="10.6640625" style="41" customWidth="1"/>
    <col min="3082" max="3082" width="26.6640625" style="41" customWidth="1"/>
    <col min="3083" max="3329" width="9.1640625" style="41"/>
    <col min="3330" max="3330" width="8.5" style="41" customWidth="1"/>
    <col min="3331" max="3331" width="6.5" style="41" customWidth="1"/>
    <col min="3332" max="3332" width="9.1640625" style="41"/>
    <col min="3333" max="3333" width="9.5" style="41" customWidth="1"/>
    <col min="3334" max="3334" width="9.1640625" style="41"/>
    <col min="3335" max="3335" width="8.83203125" style="41" customWidth="1"/>
    <col min="3336" max="3336" width="11" style="41" customWidth="1"/>
    <col min="3337" max="3337" width="10.6640625" style="41" customWidth="1"/>
    <col min="3338" max="3338" width="26.6640625" style="41" customWidth="1"/>
    <col min="3339" max="3585" width="9.1640625" style="41"/>
    <col min="3586" max="3586" width="8.5" style="41" customWidth="1"/>
    <col min="3587" max="3587" width="6.5" style="41" customWidth="1"/>
    <col min="3588" max="3588" width="9.1640625" style="41"/>
    <col min="3589" max="3589" width="9.5" style="41" customWidth="1"/>
    <col min="3590" max="3590" width="9.1640625" style="41"/>
    <col min="3591" max="3591" width="8.83203125" style="41" customWidth="1"/>
    <col min="3592" max="3592" width="11" style="41" customWidth="1"/>
    <col min="3593" max="3593" width="10.6640625" style="41" customWidth="1"/>
    <col min="3594" max="3594" width="26.6640625" style="41" customWidth="1"/>
    <col min="3595" max="3841" width="9.1640625" style="41"/>
    <col min="3842" max="3842" width="8.5" style="41" customWidth="1"/>
    <col min="3843" max="3843" width="6.5" style="41" customWidth="1"/>
    <col min="3844" max="3844" width="9.1640625" style="41"/>
    <col min="3845" max="3845" width="9.5" style="41" customWidth="1"/>
    <col min="3846" max="3846" width="9.1640625" style="41"/>
    <col min="3847" max="3847" width="8.83203125" style="41" customWidth="1"/>
    <col min="3848" max="3848" width="11" style="41" customWidth="1"/>
    <col min="3849" max="3849" width="10.6640625" style="41" customWidth="1"/>
    <col min="3850" max="3850" width="26.6640625" style="41" customWidth="1"/>
    <col min="3851" max="4097" width="9.1640625" style="41"/>
    <col min="4098" max="4098" width="8.5" style="41" customWidth="1"/>
    <col min="4099" max="4099" width="6.5" style="41" customWidth="1"/>
    <col min="4100" max="4100" width="9.1640625" style="41"/>
    <col min="4101" max="4101" width="9.5" style="41" customWidth="1"/>
    <col min="4102" max="4102" width="9.1640625" style="41"/>
    <col min="4103" max="4103" width="8.83203125" style="41" customWidth="1"/>
    <col min="4104" max="4104" width="11" style="41" customWidth="1"/>
    <col min="4105" max="4105" width="10.6640625" style="41" customWidth="1"/>
    <col min="4106" max="4106" width="26.6640625" style="41" customWidth="1"/>
    <col min="4107" max="4353" width="9.1640625" style="41"/>
    <col min="4354" max="4354" width="8.5" style="41" customWidth="1"/>
    <col min="4355" max="4355" width="6.5" style="41" customWidth="1"/>
    <col min="4356" max="4356" width="9.1640625" style="41"/>
    <col min="4357" max="4357" width="9.5" style="41" customWidth="1"/>
    <col min="4358" max="4358" width="9.1640625" style="41"/>
    <col min="4359" max="4359" width="8.83203125" style="41" customWidth="1"/>
    <col min="4360" max="4360" width="11" style="41" customWidth="1"/>
    <col min="4361" max="4361" width="10.6640625" style="41" customWidth="1"/>
    <col min="4362" max="4362" width="26.6640625" style="41" customWidth="1"/>
    <col min="4363" max="4609" width="9.1640625" style="41"/>
    <col min="4610" max="4610" width="8.5" style="41" customWidth="1"/>
    <col min="4611" max="4611" width="6.5" style="41" customWidth="1"/>
    <col min="4612" max="4612" width="9.1640625" style="41"/>
    <col min="4613" max="4613" width="9.5" style="41" customWidth="1"/>
    <col min="4614" max="4614" width="9.1640625" style="41"/>
    <col min="4615" max="4615" width="8.83203125" style="41" customWidth="1"/>
    <col min="4616" max="4616" width="11" style="41" customWidth="1"/>
    <col min="4617" max="4617" width="10.6640625" style="41" customWidth="1"/>
    <col min="4618" max="4618" width="26.6640625" style="41" customWidth="1"/>
    <col min="4619" max="4865" width="9.1640625" style="41"/>
    <col min="4866" max="4866" width="8.5" style="41" customWidth="1"/>
    <col min="4867" max="4867" width="6.5" style="41" customWidth="1"/>
    <col min="4868" max="4868" width="9.1640625" style="41"/>
    <col min="4869" max="4869" width="9.5" style="41" customWidth="1"/>
    <col min="4870" max="4870" width="9.1640625" style="41"/>
    <col min="4871" max="4871" width="8.83203125" style="41" customWidth="1"/>
    <col min="4872" max="4872" width="11" style="41" customWidth="1"/>
    <col min="4873" max="4873" width="10.6640625" style="41" customWidth="1"/>
    <col min="4874" max="4874" width="26.6640625" style="41" customWidth="1"/>
    <col min="4875" max="5121" width="9.1640625" style="41"/>
    <col min="5122" max="5122" width="8.5" style="41" customWidth="1"/>
    <col min="5123" max="5123" width="6.5" style="41" customWidth="1"/>
    <col min="5124" max="5124" width="9.1640625" style="41"/>
    <col min="5125" max="5125" width="9.5" style="41" customWidth="1"/>
    <col min="5126" max="5126" width="9.1640625" style="41"/>
    <col min="5127" max="5127" width="8.83203125" style="41" customWidth="1"/>
    <col min="5128" max="5128" width="11" style="41" customWidth="1"/>
    <col min="5129" max="5129" width="10.6640625" style="41" customWidth="1"/>
    <col min="5130" max="5130" width="26.6640625" style="41" customWidth="1"/>
    <col min="5131" max="5377" width="9.1640625" style="41"/>
    <col min="5378" max="5378" width="8.5" style="41" customWidth="1"/>
    <col min="5379" max="5379" width="6.5" style="41" customWidth="1"/>
    <col min="5380" max="5380" width="9.1640625" style="41"/>
    <col min="5381" max="5381" width="9.5" style="41" customWidth="1"/>
    <col min="5382" max="5382" width="9.1640625" style="41"/>
    <col min="5383" max="5383" width="8.83203125" style="41" customWidth="1"/>
    <col min="5384" max="5384" width="11" style="41" customWidth="1"/>
    <col min="5385" max="5385" width="10.6640625" style="41" customWidth="1"/>
    <col min="5386" max="5386" width="26.6640625" style="41" customWidth="1"/>
    <col min="5387" max="5633" width="9.1640625" style="41"/>
    <col min="5634" max="5634" width="8.5" style="41" customWidth="1"/>
    <col min="5635" max="5635" width="6.5" style="41" customWidth="1"/>
    <col min="5636" max="5636" width="9.1640625" style="41"/>
    <col min="5637" max="5637" width="9.5" style="41" customWidth="1"/>
    <col min="5638" max="5638" width="9.1640625" style="41"/>
    <col min="5639" max="5639" width="8.83203125" style="41" customWidth="1"/>
    <col min="5640" max="5640" width="11" style="41" customWidth="1"/>
    <col min="5641" max="5641" width="10.6640625" style="41" customWidth="1"/>
    <col min="5642" max="5642" width="26.6640625" style="41" customWidth="1"/>
    <col min="5643" max="5889" width="9.1640625" style="41"/>
    <col min="5890" max="5890" width="8.5" style="41" customWidth="1"/>
    <col min="5891" max="5891" width="6.5" style="41" customWidth="1"/>
    <col min="5892" max="5892" width="9.1640625" style="41"/>
    <col min="5893" max="5893" width="9.5" style="41" customWidth="1"/>
    <col min="5894" max="5894" width="9.1640625" style="41"/>
    <col min="5895" max="5895" width="8.83203125" style="41" customWidth="1"/>
    <col min="5896" max="5896" width="11" style="41" customWidth="1"/>
    <col min="5897" max="5897" width="10.6640625" style="41" customWidth="1"/>
    <col min="5898" max="5898" width="26.6640625" style="41" customWidth="1"/>
    <col min="5899" max="6145" width="9.1640625" style="41"/>
    <col min="6146" max="6146" width="8.5" style="41" customWidth="1"/>
    <col min="6147" max="6147" width="6.5" style="41" customWidth="1"/>
    <col min="6148" max="6148" width="9.1640625" style="41"/>
    <col min="6149" max="6149" width="9.5" style="41" customWidth="1"/>
    <col min="6150" max="6150" width="9.1640625" style="41"/>
    <col min="6151" max="6151" width="8.83203125" style="41" customWidth="1"/>
    <col min="6152" max="6152" width="11" style="41" customWidth="1"/>
    <col min="6153" max="6153" width="10.6640625" style="41" customWidth="1"/>
    <col min="6154" max="6154" width="26.6640625" style="41" customWidth="1"/>
    <col min="6155" max="6401" width="9.1640625" style="41"/>
    <col min="6402" max="6402" width="8.5" style="41" customWidth="1"/>
    <col min="6403" max="6403" width="6.5" style="41" customWidth="1"/>
    <col min="6404" max="6404" width="9.1640625" style="41"/>
    <col min="6405" max="6405" width="9.5" style="41" customWidth="1"/>
    <col min="6406" max="6406" width="9.1640625" style="41"/>
    <col min="6407" max="6407" width="8.83203125" style="41" customWidth="1"/>
    <col min="6408" max="6408" width="11" style="41" customWidth="1"/>
    <col min="6409" max="6409" width="10.6640625" style="41" customWidth="1"/>
    <col min="6410" max="6410" width="26.6640625" style="41" customWidth="1"/>
    <col min="6411" max="6657" width="9.1640625" style="41"/>
    <col min="6658" max="6658" width="8.5" style="41" customWidth="1"/>
    <col min="6659" max="6659" width="6.5" style="41" customWidth="1"/>
    <col min="6660" max="6660" width="9.1640625" style="41"/>
    <col min="6661" max="6661" width="9.5" style="41" customWidth="1"/>
    <col min="6662" max="6662" width="9.1640625" style="41"/>
    <col min="6663" max="6663" width="8.83203125" style="41" customWidth="1"/>
    <col min="6664" max="6664" width="11" style="41" customWidth="1"/>
    <col min="6665" max="6665" width="10.6640625" style="41" customWidth="1"/>
    <col min="6666" max="6666" width="26.6640625" style="41" customWidth="1"/>
    <col min="6667" max="6913" width="9.1640625" style="41"/>
    <col min="6914" max="6914" width="8.5" style="41" customWidth="1"/>
    <col min="6915" max="6915" width="6.5" style="41" customWidth="1"/>
    <col min="6916" max="6916" width="9.1640625" style="41"/>
    <col min="6917" max="6917" width="9.5" style="41" customWidth="1"/>
    <col min="6918" max="6918" width="9.1640625" style="41"/>
    <col min="6919" max="6919" width="8.83203125" style="41" customWidth="1"/>
    <col min="6920" max="6920" width="11" style="41" customWidth="1"/>
    <col min="6921" max="6921" width="10.6640625" style="41" customWidth="1"/>
    <col min="6922" max="6922" width="26.6640625" style="41" customWidth="1"/>
    <col min="6923" max="7169" width="9.1640625" style="41"/>
    <col min="7170" max="7170" width="8.5" style="41" customWidth="1"/>
    <col min="7171" max="7171" width="6.5" style="41" customWidth="1"/>
    <col min="7172" max="7172" width="9.1640625" style="41"/>
    <col min="7173" max="7173" width="9.5" style="41" customWidth="1"/>
    <col min="7174" max="7174" width="9.1640625" style="41"/>
    <col min="7175" max="7175" width="8.83203125" style="41" customWidth="1"/>
    <col min="7176" max="7176" width="11" style="41" customWidth="1"/>
    <col min="7177" max="7177" width="10.6640625" style="41" customWidth="1"/>
    <col min="7178" max="7178" width="26.6640625" style="41" customWidth="1"/>
    <col min="7179" max="7425" width="9.1640625" style="41"/>
    <col min="7426" max="7426" width="8.5" style="41" customWidth="1"/>
    <col min="7427" max="7427" width="6.5" style="41" customWidth="1"/>
    <col min="7428" max="7428" width="9.1640625" style="41"/>
    <col min="7429" max="7429" width="9.5" style="41" customWidth="1"/>
    <col min="7430" max="7430" width="9.1640625" style="41"/>
    <col min="7431" max="7431" width="8.83203125" style="41" customWidth="1"/>
    <col min="7432" max="7432" width="11" style="41" customWidth="1"/>
    <col min="7433" max="7433" width="10.6640625" style="41" customWidth="1"/>
    <col min="7434" max="7434" width="26.6640625" style="41" customWidth="1"/>
    <col min="7435" max="7681" width="9.1640625" style="41"/>
    <col min="7682" max="7682" width="8.5" style="41" customWidth="1"/>
    <col min="7683" max="7683" width="6.5" style="41" customWidth="1"/>
    <col min="7684" max="7684" width="9.1640625" style="41"/>
    <col min="7685" max="7685" width="9.5" style="41" customWidth="1"/>
    <col min="7686" max="7686" width="9.1640625" style="41"/>
    <col min="7687" max="7687" width="8.83203125" style="41" customWidth="1"/>
    <col min="7688" max="7688" width="11" style="41" customWidth="1"/>
    <col min="7689" max="7689" width="10.6640625" style="41" customWidth="1"/>
    <col min="7690" max="7690" width="26.6640625" style="41" customWidth="1"/>
    <col min="7691" max="7937" width="9.1640625" style="41"/>
    <col min="7938" max="7938" width="8.5" style="41" customWidth="1"/>
    <col min="7939" max="7939" width="6.5" style="41" customWidth="1"/>
    <col min="7940" max="7940" width="9.1640625" style="41"/>
    <col min="7941" max="7941" width="9.5" style="41" customWidth="1"/>
    <col min="7942" max="7942" width="9.1640625" style="41"/>
    <col min="7943" max="7943" width="8.83203125" style="41" customWidth="1"/>
    <col min="7944" max="7944" width="11" style="41" customWidth="1"/>
    <col min="7945" max="7945" width="10.6640625" style="41" customWidth="1"/>
    <col min="7946" max="7946" width="26.6640625" style="41" customWidth="1"/>
    <col min="7947" max="8193" width="9.1640625" style="41"/>
    <col min="8194" max="8194" width="8.5" style="41" customWidth="1"/>
    <col min="8195" max="8195" width="6.5" style="41" customWidth="1"/>
    <col min="8196" max="8196" width="9.1640625" style="41"/>
    <col min="8197" max="8197" width="9.5" style="41" customWidth="1"/>
    <col min="8198" max="8198" width="9.1640625" style="41"/>
    <col min="8199" max="8199" width="8.83203125" style="41" customWidth="1"/>
    <col min="8200" max="8200" width="11" style="41" customWidth="1"/>
    <col min="8201" max="8201" width="10.6640625" style="41" customWidth="1"/>
    <col min="8202" max="8202" width="26.6640625" style="41" customWidth="1"/>
    <col min="8203" max="8449" width="9.1640625" style="41"/>
    <col min="8450" max="8450" width="8.5" style="41" customWidth="1"/>
    <col min="8451" max="8451" width="6.5" style="41" customWidth="1"/>
    <col min="8452" max="8452" width="9.1640625" style="41"/>
    <col min="8453" max="8453" width="9.5" style="41" customWidth="1"/>
    <col min="8454" max="8454" width="9.1640625" style="41"/>
    <col min="8455" max="8455" width="8.83203125" style="41" customWidth="1"/>
    <col min="8456" max="8456" width="11" style="41" customWidth="1"/>
    <col min="8457" max="8457" width="10.6640625" style="41" customWidth="1"/>
    <col min="8458" max="8458" width="26.6640625" style="41" customWidth="1"/>
    <col min="8459" max="8705" width="9.1640625" style="41"/>
    <col min="8706" max="8706" width="8.5" style="41" customWidth="1"/>
    <col min="8707" max="8707" width="6.5" style="41" customWidth="1"/>
    <col min="8708" max="8708" width="9.1640625" style="41"/>
    <col min="8709" max="8709" width="9.5" style="41" customWidth="1"/>
    <col min="8710" max="8710" width="9.1640625" style="41"/>
    <col min="8711" max="8711" width="8.83203125" style="41" customWidth="1"/>
    <col min="8712" max="8712" width="11" style="41" customWidth="1"/>
    <col min="8713" max="8713" width="10.6640625" style="41" customWidth="1"/>
    <col min="8714" max="8714" width="26.6640625" style="41" customWidth="1"/>
    <col min="8715" max="8961" width="9.1640625" style="41"/>
    <col min="8962" max="8962" width="8.5" style="41" customWidth="1"/>
    <col min="8963" max="8963" width="6.5" style="41" customWidth="1"/>
    <col min="8964" max="8964" width="9.1640625" style="41"/>
    <col min="8965" max="8965" width="9.5" style="41" customWidth="1"/>
    <col min="8966" max="8966" width="9.1640625" style="41"/>
    <col min="8967" max="8967" width="8.83203125" style="41" customWidth="1"/>
    <col min="8968" max="8968" width="11" style="41" customWidth="1"/>
    <col min="8969" max="8969" width="10.6640625" style="41" customWidth="1"/>
    <col min="8970" max="8970" width="26.6640625" style="41" customWidth="1"/>
    <col min="8971" max="9217" width="9.1640625" style="41"/>
    <col min="9218" max="9218" width="8.5" style="41" customWidth="1"/>
    <col min="9219" max="9219" width="6.5" style="41" customWidth="1"/>
    <col min="9220" max="9220" width="9.1640625" style="41"/>
    <col min="9221" max="9221" width="9.5" style="41" customWidth="1"/>
    <col min="9222" max="9222" width="9.1640625" style="41"/>
    <col min="9223" max="9223" width="8.83203125" style="41" customWidth="1"/>
    <col min="9224" max="9224" width="11" style="41" customWidth="1"/>
    <col min="9225" max="9225" width="10.6640625" style="41" customWidth="1"/>
    <col min="9226" max="9226" width="26.6640625" style="41" customWidth="1"/>
    <col min="9227" max="9473" width="9.1640625" style="41"/>
    <col min="9474" max="9474" width="8.5" style="41" customWidth="1"/>
    <col min="9475" max="9475" width="6.5" style="41" customWidth="1"/>
    <col min="9476" max="9476" width="9.1640625" style="41"/>
    <col min="9477" max="9477" width="9.5" style="41" customWidth="1"/>
    <col min="9478" max="9478" width="9.1640625" style="41"/>
    <col min="9479" max="9479" width="8.83203125" style="41" customWidth="1"/>
    <col min="9480" max="9480" width="11" style="41" customWidth="1"/>
    <col min="9481" max="9481" width="10.6640625" style="41" customWidth="1"/>
    <col min="9482" max="9482" width="26.6640625" style="41" customWidth="1"/>
    <col min="9483" max="9729" width="9.1640625" style="41"/>
    <col min="9730" max="9730" width="8.5" style="41" customWidth="1"/>
    <col min="9731" max="9731" width="6.5" style="41" customWidth="1"/>
    <col min="9732" max="9732" width="9.1640625" style="41"/>
    <col min="9733" max="9733" width="9.5" style="41" customWidth="1"/>
    <col min="9734" max="9734" width="9.1640625" style="41"/>
    <col min="9735" max="9735" width="8.83203125" style="41" customWidth="1"/>
    <col min="9736" max="9736" width="11" style="41" customWidth="1"/>
    <col min="9737" max="9737" width="10.6640625" style="41" customWidth="1"/>
    <col min="9738" max="9738" width="26.6640625" style="41" customWidth="1"/>
    <col min="9739" max="9985" width="9.1640625" style="41"/>
    <col min="9986" max="9986" width="8.5" style="41" customWidth="1"/>
    <col min="9987" max="9987" width="6.5" style="41" customWidth="1"/>
    <col min="9988" max="9988" width="9.1640625" style="41"/>
    <col min="9989" max="9989" width="9.5" style="41" customWidth="1"/>
    <col min="9990" max="9990" width="9.1640625" style="41"/>
    <col min="9991" max="9991" width="8.83203125" style="41" customWidth="1"/>
    <col min="9992" max="9992" width="11" style="41" customWidth="1"/>
    <col min="9993" max="9993" width="10.6640625" style="41" customWidth="1"/>
    <col min="9994" max="9994" width="26.6640625" style="41" customWidth="1"/>
    <col min="9995" max="10241" width="9.1640625" style="41"/>
    <col min="10242" max="10242" width="8.5" style="41" customWidth="1"/>
    <col min="10243" max="10243" width="6.5" style="41" customWidth="1"/>
    <col min="10244" max="10244" width="9.1640625" style="41"/>
    <col min="10245" max="10245" width="9.5" style="41" customWidth="1"/>
    <col min="10246" max="10246" width="9.1640625" style="41"/>
    <col min="10247" max="10247" width="8.83203125" style="41" customWidth="1"/>
    <col min="10248" max="10248" width="11" style="41" customWidth="1"/>
    <col min="10249" max="10249" width="10.6640625" style="41" customWidth="1"/>
    <col min="10250" max="10250" width="26.6640625" style="41" customWidth="1"/>
    <col min="10251" max="10497" width="9.1640625" style="41"/>
    <col min="10498" max="10498" width="8.5" style="41" customWidth="1"/>
    <col min="10499" max="10499" width="6.5" style="41" customWidth="1"/>
    <col min="10500" max="10500" width="9.1640625" style="41"/>
    <col min="10501" max="10501" width="9.5" style="41" customWidth="1"/>
    <col min="10502" max="10502" width="9.1640625" style="41"/>
    <col min="10503" max="10503" width="8.83203125" style="41" customWidth="1"/>
    <col min="10504" max="10504" width="11" style="41" customWidth="1"/>
    <col min="10505" max="10505" width="10.6640625" style="41" customWidth="1"/>
    <col min="10506" max="10506" width="26.6640625" style="41" customWidth="1"/>
    <col min="10507" max="10753" width="9.1640625" style="41"/>
    <col min="10754" max="10754" width="8.5" style="41" customWidth="1"/>
    <col min="10755" max="10755" width="6.5" style="41" customWidth="1"/>
    <col min="10756" max="10756" width="9.1640625" style="41"/>
    <col min="10757" max="10757" width="9.5" style="41" customWidth="1"/>
    <col min="10758" max="10758" width="9.1640625" style="41"/>
    <col min="10759" max="10759" width="8.83203125" style="41" customWidth="1"/>
    <col min="10760" max="10760" width="11" style="41" customWidth="1"/>
    <col min="10761" max="10761" width="10.6640625" style="41" customWidth="1"/>
    <col min="10762" max="10762" width="26.6640625" style="41" customWidth="1"/>
    <col min="10763" max="11009" width="9.1640625" style="41"/>
    <col min="11010" max="11010" width="8.5" style="41" customWidth="1"/>
    <col min="11011" max="11011" width="6.5" style="41" customWidth="1"/>
    <col min="11012" max="11012" width="9.1640625" style="41"/>
    <col min="11013" max="11013" width="9.5" style="41" customWidth="1"/>
    <col min="11014" max="11014" width="9.1640625" style="41"/>
    <col min="11015" max="11015" width="8.83203125" style="41" customWidth="1"/>
    <col min="11016" max="11016" width="11" style="41" customWidth="1"/>
    <col min="11017" max="11017" width="10.6640625" style="41" customWidth="1"/>
    <col min="11018" max="11018" width="26.6640625" style="41" customWidth="1"/>
    <col min="11019" max="11265" width="9.1640625" style="41"/>
    <col min="11266" max="11266" width="8.5" style="41" customWidth="1"/>
    <col min="11267" max="11267" width="6.5" style="41" customWidth="1"/>
    <col min="11268" max="11268" width="9.1640625" style="41"/>
    <col min="11269" max="11269" width="9.5" style="41" customWidth="1"/>
    <col min="11270" max="11270" width="9.1640625" style="41"/>
    <col min="11271" max="11271" width="8.83203125" style="41" customWidth="1"/>
    <col min="11272" max="11272" width="11" style="41" customWidth="1"/>
    <col min="11273" max="11273" width="10.6640625" style="41" customWidth="1"/>
    <col min="11274" max="11274" width="26.6640625" style="41" customWidth="1"/>
    <col min="11275" max="11521" width="9.1640625" style="41"/>
    <col min="11522" max="11522" width="8.5" style="41" customWidth="1"/>
    <col min="11523" max="11523" width="6.5" style="41" customWidth="1"/>
    <col min="11524" max="11524" width="9.1640625" style="41"/>
    <col min="11525" max="11525" width="9.5" style="41" customWidth="1"/>
    <col min="11526" max="11526" width="9.1640625" style="41"/>
    <col min="11527" max="11527" width="8.83203125" style="41" customWidth="1"/>
    <col min="11528" max="11528" width="11" style="41" customWidth="1"/>
    <col min="11529" max="11529" width="10.6640625" style="41" customWidth="1"/>
    <col min="11530" max="11530" width="26.6640625" style="41" customWidth="1"/>
    <col min="11531" max="11777" width="9.1640625" style="41"/>
    <col min="11778" max="11778" width="8.5" style="41" customWidth="1"/>
    <col min="11779" max="11779" width="6.5" style="41" customWidth="1"/>
    <col min="11780" max="11780" width="9.1640625" style="41"/>
    <col min="11781" max="11781" width="9.5" style="41" customWidth="1"/>
    <col min="11782" max="11782" width="9.1640625" style="41"/>
    <col min="11783" max="11783" width="8.83203125" style="41" customWidth="1"/>
    <col min="11784" max="11784" width="11" style="41" customWidth="1"/>
    <col min="11785" max="11785" width="10.6640625" style="41" customWidth="1"/>
    <col min="11786" max="11786" width="26.6640625" style="41" customWidth="1"/>
    <col min="11787" max="12033" width="9.1640625" style="41"/>
    <col min="12034" max="12034" width="8.5" style="41" customWidth="1"/>
    <col min="12035" max="12035" width="6.5" style="41" customWidth="1"/>
    <col min="12036" max="12036" width="9.1640625" style="41"/>
    <col min="12037" max="12037" width="9.5" style="41" customWidth="1"/>
    <col min="12038" max="12038" width="9.1640625" style="41"/>
    <col min="12039" max="12039" width="8.83203125" style="41" customWidth="1"/>
    <col min="12040" max="12040" width="11" style="41" customWidth="1"/>
    <col min="12041" max="12041" width="10.6640625" style="41" customWidth="1"/>
    <col min="12042" max="12042" width="26.6640625" style="41" customWidth="1"/>
    <col min="12043" max="12289" width="9.1640625" style="41"/>
    <col min="12290" max="12290" width="8.5" style="41" customWidth="1"/>
    <col min="12291" max="12291" width="6.5" style="41" customWidth="1"/>
    <col min="12292" max="12292" width="9.1640625" style="41"/>
    <col min="12293" max="12293" width="9.5" style="41" customWidth="1"/>
    <col min="12294" max="12294" width="9.1640625" style="41"/>
    <col min="12295" max="12295" width="8.83203125" style="41" customWidth="1"/>
    <col min="12296" max="12296" width="11" style="41" customWidth="1"/>
    <col min="12297" max="12297" width="10.6640625" style="41" customWidth="1"/>
    <col min="12298" max="12298" width="26.6640625" style="41" customWidth="1"/>
    <col min="12299" max="12545" width="9.1640625" style="41"/>
    <col min="12546" max="12546" width="8.5" style="41" customWidth="1"/>
    <col min="12547" max="12547" width="6.5" style="41" customWidth="1"/>
    <col min="12548" max="12548" width="9.1640625" style="41"/>
    <col min="12549" max="12549" width="9.5" style="41" customWidth="1"/>
    <col min="12550" max="12550" width="9.1640625" style="41"/>
    <col min="12551" max="12551" width="8.83203125" style="41" customWidth="1"/>
    <col min="12552" max="12552" width="11" style="41" customWidth="1"/>
    <col min="12553" max="12553" width="10.6640625" style="41" customWidth="1"/>
    <col min="12554" max="12554" width="26.6640625" style="41" customWidth="1"/>
    <col min="12555" max="12801" width="9.1640625" style="41"/>
    <col min="12802" max="12802" width="8.5" style="41" customWidth="1"/>
    <col min="12803" max="12803" width="6.5" style="41" customWidth="1"/>
    <col min="12804" max="12804" width="9.1640625" style="41"/>
    <col min="12805" max="12805" width="9.5" style="41" customWidth="1"/>
    <col min="12806" max="12806" width="9.1640625" style="41"/>
    <col min="12807" max="12807" width="8.83203125" style="41" customWidth="1"/>
    <col min="12808" max="12808" width="11" style="41" customWidth="1"/>
    <col min="12809" max="12809" width="10.6640625" style="41" customWidth="1"/>
    <col min="12810" max="12810" width="26.6640625" style="41" customWidth="1"/>
    <col min="12811" max="13057" width="9.1640625" style="41"/>
    <col min="13058" max="13058" width="8.5" style="41" customWidth="1"/>
    <col min="13059" max="13059" width="6.5" style="41" customWidth="1"/>
    <col min="13060" max="13060" width="9.1640625" style="41"/>
    <col min="13061" max="13061" width="9.5" style="41" customWidth="1"/>
    <col min="13062" max="13062" width="9.1640625" style="41"/>
    <col min="13063" max="13063" width="8.83203125" style="41" customWidth="1"/>
    <col min="13064" max="13064" width="11" style="41" customWidth="1"/>
    <col min="13065" max="13065" width="10.6640625" style="41" customWidth="1"/>
    <col min="13066" max="13066" width="26.6640625" style="41" customWidth="1"/>
    <col min="13067" max="13313" width="9.1640625" style="41"/>
    <col min="13314" max="13314" width="8.5" style="41" customWidth="1"/>
    <col min="13315" max="13315" width="6.5" style="41" customWidth="1"/>
    <col min="13316" max="13316" width="9.1640625" style="41"/>
    <col min="13317" max="13317" width="9.5" style="41" customWidth="1"/>
    <col min="13318" max="13318" width="9.1640625" style="41"/>
    <col min="13319" max="13319" width="8.83203125" style="41" customWidth="1"/>
    <col min="13320" max="13320" width="11" style="41" customWidth="1"/>
    <col min="13321" max="13321" width="10.6640625" style="41" customWidth="1"/>
    <col min="13322" max="13322" width="26.6640625" style="41" customWidth="1"/>
    <col min="13323" max="13569" width="9.1640625" style="41"/>
    <col min="13570" max="13570" width="8.5" style="41" customWidth="1"/>
    <col min="13571" max="13571" width="6.5" style="41" customWidth="1"/>
    <col min="13572" max="13572" width="9.1640625" style="41"/>
    <col min="13573" max="13573" width="9.5" style="41" customWidth="1"/>
    <col min="13574" max="13574" width="9.1640625" style="41"/>
    <col min="13575" max="13575" width="8.83203125" style="41" customWidth="1"/>
    <col min="13576" max="13576" width="11" style="41" customWidth="1"/>
    <col min="13577" max="13577" width="10.6640625" style="41" customWidth="1"/>
    <col min="13578" max="13578" width="26.6640625" style="41" customWidth="1"/>
    <col min="13579" max="13825" width="9.1640625" style="41"/>
    <col min="13826" max="13826" width="8.5" style="41" customWidth="1"/>
    <col min="13827" max="13827" width="6.5" style="41" customWidth="1"/>
    <col min="13828" max="13828" width="9.1640625" style="41"/>
    <col min="13829" max="13829" width="9.5" style="41" customWidth="1"/>
    <col min="13830" max="13830" width="9.1640625" style="41"/>
    <col min="13831" max="13831" width="8.83203125" style="41" customWidth="1"/>
    <col min="13832" max="13832" width="11" style="41" customWidth="1"/>
    <col min="13833" max="13833" width="10.6640625" style="41" customWidth="1"/>
    <col min="13834" max="13834" width="26.6640625" style="41" customWidth="1"/>
    <col min="13835" max="14081" width="9.1640625" style="41"/>
    <col min="14082" max="14082" width="8.5" style="41" customWidth="1"/>
    <col min="14083" max="14083" width="6.5" style="41" customWidth="1"/>
    <col min="14084" max="14084" width="9.1640625" style="41"/>
    <col min="14085" max="14085" width="9.5" style="41" customWidth="1"/>
    <col min="14086" max="14086" width="9.1640625" style="41"/>
    <col min="14087" max="14087" width="8.83203125" style="41" customWidth="1"/>
    <col min="14088" max="14088" width="11" style="41" customWidth="1"/>
    <col min="14089" max="14089" width="10.6640625" style="41" customWidth="1"/>
    <col min="14090" max="14090" width="26.6640625" style="41" customWidth="1"/>
    <col min="14091" max="14337" width="9.1640625" style="41"/>
    <col min="14338" max="14338" width="8.5" style="41" customWidth="1"/>
    <col min="14339" max="14339" width="6.5" style="41" customWidth="1"/>
    <col min="14340" max="14340" width="9.1640625" style="41"/>
    <col min="14341" max="14341" width="9.5" style="41" customWidth="1"/>
    <col min="14342" max="14342" width="9.1640625" style="41"/>
    <col min="14343" max="14343" width="8.83203125" style="41" customWidth="1"/>
    <col min="14344" max="14344" width="11" style="41" customWidth="1"/>
    <col min="14345" max="14345" width="10.6640625" style="41" customWidth="1"/>
    <col min="14346" max="14346" width="26.6640625" style="41" customWidth="1"/>
    <col min="14347" max="14593" width="9.1640625" style="41"/>
    <col min="14594" max="14594" width="8.5" style="41" customWidth="1"/>
    <col min="14595" max="14595" width="6.5" style="41" customWidth="1"/>
    <col min="14596" max="14596" width="9.1640625" style="41"/>
    <col min="14597" max="14597" width="9.5" style="41" customWidth="1"/>
    <col min="14598" max="14598" width="9.1640625" style="41"/>
    <col min="14599" max="14599" width="8.83203125" style="41" customWidth="1"/>
    <col min="14600" max="14600" width="11" style="41" customWidth="1"/>
    <col min="14601" max="14601" width="10.6640625" style="41" customWidth="1"/>
    <col min="14602" max="14602" width="26.6640625" style="41" customWidth="1"/>
    <col min="14603" max="14849" width="9.1640625" style="41"/>
    <col min="14850" max="14850" width="8.5" style="41" customWidth="1"/>
    <col min="14851" max="14851" width="6.5" style="41" customWidth="1"/>
    <col min="14852" max="14852" width="9.1640625" style="41"/>
    <col min="14853" max="14853" width="9.5" style="41" customWidth="1"/>
    <col min="14854" max="14854" width="9.1640625" style="41"/>
    <col min="14855" max="14855" width="8.83203125" style="41" customWidth="1"/>
    <col min="14856" max="14856" width="11" style="41" customWidth="1"/>
    <col min="14857" max="14857" width="10.6640625" style="41" customWidth="1"/>
    <col min="14858" max="14858" width="26.6640625" style="41" customWidth="1"/>
    <col min="14859" max="15105" width="9.1640625" style="41"/>
    <col min="15106" max="15106" width="8.5" style="41" customWidth="1"/>
    <col min="15107" max="15107" width="6.5" style="41" customWidth="1"/>
    <col min="15108" max="15108" width="9.1640625" style="41"/>
    <col min="15109" max="15109" width="9.5" style="41" customWidth="1"/>
    <col min="15110" max="15110" width="9.1640625" style="41"/>
    <col min="15111" max="15111" width="8.83203125" style="41" customWidth="1"/>
    <col min="15112" max="15112" width="11" style="41" customWidth="1"/>
    <col min="15113" max="15113" width="10.6640625" style="41" customWidth="1"/>
    <col min="15114" max="15114" width="26.6640625" style="41" customWidth="1"/>
    <col min="15115" max="15361" width="9.1640625" style="41"/>
    <col min="15362" max="15362" width="8.5" style="41" customWidth="1"/>
    <col min="15363" max="15363" width="6.5" style="41" customWidth="1"/>
    <col min="15364" max="15364" width="9.1640625" style="41"/>
    <col min="15365" max="15365" width="9.5" style="41" customWidth="1"/>
    <col min="15366" max="15366" width="9.1640625" style="41"/>
    <col min="15367" max="15367" width="8.83203125" style="41" customWidth="1"/>
    <col min="15368" max="15368" width="11" style="41" customWidth="1"/>
    <col min="15369" max="15369" width="10.6640625" style="41" customWidth="1"/>
    <col min="15370" max="15370" width="26.6640625" style="41" customWidth="1"/>
    <col min="15371" max="15617" width="9.1640625" style="41"/>
    <col min="15618" max="15618" width="8.5" style="41" customWidth="1"/>
    <col min="15619" max="15619" width="6.5" style="41" customWidth="1"/>
    <col min="15620" max="15620" width="9.1640625" style="41"/>
    <col min="15621" max="15621" width="9.5" style="41" customWidth="1"/>
    <col min="15622" max="15622" width="9.1640625" style="41"/>
    <col min="15623" max="15623" width="8.83203125" style="41" customWidth="1"/>
    <col min="15624" max="15624" width="11" style="41" customWidth="1"/>
    <col min="15625" max="15625" width="10.6640625" style="41" customWidth="1"/>
    <col min="15626" max="15626" width="26.6640625" style="41" customWidth="1"/>
    <col min="15627" max="15873" width="9.1640625" style="41"/>
    <col min="15874" max="15874" width="8.5" style="41" customWidth="1"/>
    <col min="15875" max="15875" width="6.5" style="41" customWidth="1"/>
    <col min="15876" max="15876" width="9.1640625" style="41"/>
    <col min="15877" max="15877" width="9.5" style="41" customWidth="1"/>
    <col min="15878" max="15878" width="9.1640625" style="41"/>
    <col min="15879" max="15879" width="8.83203125" style="41" customWidth="1"/>
    <col min="15880" max="15880" width="11" style="41" customWidth="1"/>
    <col min="15881" max="15881" width="10.6640625" style="41" customWidth="1"/>
    <col min="15882" max="15882" width="26.6640625" style="41" customWidth="1"/>
    <col min="15883" max="16129" width="9.1640625" style="41"/>
    <col min="16130" max="16130" width="8.5" style="41" customWidth="1"/>
    <col min="16131" max="16131" width="6.5" style="41" customWidth="1"/>
    <col min="16132" max="16132" width="9.1640625" style="41"/>
    <col min="16133" max="16133" width="9.5" style="41" customWidth="1"/>
    <col min="16134" max="16134" width="9.1640625" style="41"/>
    <col min="16135" max="16135" width="8.83203125" style="41" customWidth="1"/>
    <col min="16136" max="16136" width="11" style="41" customWidth="1"/>
    <col min="16137" max="16137" width="10.6640625" style="41" customWidth="1"/>
    <col min="16138" max="16138" width="26.6640625" style="41" customWidth="1"/>
    <col min="16139" max="16384" width="9.1640625" style="41"/>
  </cols>
  <sheetData>
    <row r="1" spans="1:12" ht="16.5" customHeight="1" x14ac:dyDescent="0.2">
      <c r="A1" s="223" t="s">
        <v>61</v>
      </c>
      <c r="B1" s="223"/>
      <c r="C1" s="223"/>
      <c r="D1" s="223"/>
      <c r="E1" s="223"/>
      <c r="F1" s="223"/>
      <c r="G1" s="223"/>
      <c r="H1" s="223"/>
      <c r="I1" s="223"/>
      <c r="J1" s="223"/>
      <c r="K1" s="56" t="s">
        <v>105</v>
      </c>
      <c r="L1"/>
    </row>
    <row r="2" spans="1:12" ht="33" customHeight="1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57"/>
      <c r="L2" s="58" t="s">
        <v>106</v>
      </c>
    </row>
    <row r="3" spans="1:12" ht="18" customHeight="1" x14ac:dyDescent="0.2">
      <c r="A3" s="217" t="s">
        <v>114</v>
      </c>
      <c r="B3" s="218"/>
      <c r="C3" s="218"/>
      <c r="D3" s="218"/>
      <c r="E3" s="218"/>
      <c r="F3" s="218"/>
      <c r="G3" s="218"/>
      <c r="H3" s="218"/>
      <c r="I3" s="218"/>
      <c r="J3" s="219"/>
      <c r="K3" s="59"/>
      <c r="L3" s="58" t="s">
        <v>107</v>
      </c>
    </row>
    <row r="4" spans="1:12" ht="21" customHeight="1" x14ac:dyDescent="0.25">
      <c r="A4" s="225" t="s">
        <v>62</v>
      </c>
      <c r="B4" s="225"/>
      <c r="C4" s="225"/>
      <c r="D4" s="225"/>
      <c r="E4" s="225"/>
      <c r="F4" s="225"/>
      <c r="G4" s="225"/>
      <c r="H4" s="225"/>
      <c r="I4" s="225"/>
      <c r="J4" s="225"/>
      <c r="K4" s="60"/>
      <c r="L4" s="58" t="s">
        <v>108</v>
      </c>
    </row>
    <row r="5" spans="1:12" ht="21" customHeight="1" x14ac:dyDescent="0.2">
      <c r="A5" s="212" t="s">
        <v>63</v>
      </c>
      <c r="B5" s="213"/>
      <c r="C5" s="226" t="s">
        <v>64</v>
      </c>
      <c r="D5" s="227"/>
      <c r="E5" s="227"/>
      <c r="F5" s="227"/>
      <c r="G5" s="227"/>
      <c r="H5" s="227"/>
      <c r="I5" s="227"/>
      <c r="J5" s="228"/>
      <c r="K5" s="61"/>
      <c r="L5" s="58" t="s">
        <v>109</v>
      </c>
    </row>
    <row r="6" spans="1:12" ht="20.25" customHeight="1" x14ac:dyDescent="0.2">
      <c r="A6" s="212" t="s">
        <v>65</v>
      </c>
      <c r="B6" s="213"/>
      <c r="C6" s="220" t="s">
        <v>66</v>
      </c>
      <c r="D6" s="221"/>
      <c r="E6" s="221"/>
      <c r="F6" s="221"/>
      <c r="G6" s="221"/>
      <c r="H6" s="221"/>
      <c r="I6" s="221"/>
      <c r="J6" s="222"/>
      <c r="K6" s="62"/>
      <c r="L6" s="58" t="s">
        <v>110</v>
      </c>
    </row>
    <row r="7" spans="1:12" ht="26.25" hidden="1" customHeight="1" x14ac:dyDescent="0.2">
      <c r="A7" s="212" t="s">
        <v>67</v>
      </c>
      <c r="B7" s="213"/>
      <c r="C7" s="214" t="s">
        <v>68</v>
      </c>
      <c r="D7" s="215"/>
      <c r="E7" s="215"/>
      <c r="F7" s="215"/>
      <c r="G7" s="215"/>
      <c r="H7" s="215"/>
      <c r="I7" s="215"/>
      <c r="J7" s="216"/>
    </row>
    <row r="8" spans="1:12" ht="21" customHeight="1" x14ac:dyDescent="0.2">
      <c r="A8" s="212" t="s">
        <v>69</v>
      </c>
      <c r="B8" s="213"/>
      <c r="C8" s="194">
        <v>297666</v>
      </c>
      <c r="D8" s="195"/>
      <c r="E8" s="196"/>
      <c r="F8" s="194" t="s">
        <v>70</v>
      </c>
      <c r="G8" s="196"/>
      <c r="H8" s="194" t="s">
        <v>71</v>
      </c>
      <c r="I8" s="195"/>
      <c r="J8" s="196"/>
    </row>
    <row r="9" spans="1:12" ht="21" customHeight="1" x14ac:dyDescent="0.25">
      <c r="A9" s="197" t="s">
        <v>72</v>
      </c>
      <c r="B9" s="197"/>
      <c r="C9" s="197"/>
      <c r="D9" s="197"/>
      <c r="E9" s="197"/>
      <c r="F9" s="197"/>
      <c r="G9" s="197"/>
      <c r="H9" s="197"/>
      <c r="I9" s="197"/>
      <c r="J9" s="197"/>
    </row>
    <row r="10" spans="1:12" ht="21" customHeight="1" x14ac:dyDescent="0.2">
      <c r="A10" s="170" t="s">
        <v>63</v>
      </c>
      <c r="B10" s="172"/>
      <c r="C10" s="217" t="s">
        <v>73</v>
      </c>
      <c r="D10" s="218"/>
      <c r="E10" s="218"/>
      <c r="F10" s="218"/>
      <c r="G10" s="218"/>
      <c r="H10" s="218"/>
      <c r="I10" s="218"/>
      <c r="J10" s="219"/>
    </row>
    <row r="11" spans="1:12" ht="21" customHeight="1" x14ac:dyDescent="0.2">
      <c r="A11" s="170" t="s">
        <v>65</v>
      </c>
      <c r="B11" s="172"/>
      <c r="C11" s="209" t="s">
        <v>74</v>
      </c>
      <c r="D11" s="210"/>
      <c r="E11" s="210"/>
      <c r="F11" s="210"/>
      <c r="G11" s="210"/>
      <c r="H11" s="210"/>
      <c r="I11" s="210"/>
      <c r="J11" s="211"/>
    </row>
    <row r="12" spans="1:12" ht="26.25" hidden="1" customHeight="1" x14ac:dyDescent="0.2">
      <c r="A12" s="170" t="s">
        <v>67</v>
      </c>
      <c r="B12" s="172"/>
      <c r="C12" s="209" t="s">
        <v>75</v>
      </c>
      <c r="D12" s="210"/>
      <c r="E12" s="210"/>
      <c r="F12" s="210"/>
      <c r="G12" s="210"/>
      <c r="H12" s="210"/>
      <c r="I12" s="210"/>
      <c r="J12" s="211"/>
    </row>
    <row r="13" spans="1:12" ht="21" customHeight="1" x14ac:dyDescent="0.2">
      <c r="A13" s="192" t="s">
        <v>69</v>
      </c>
      <c r="B13" s="193"/>
      <c r="C13" s="194" t="s">
        <v>76</v>
      </c>
      <c r="D13" s="195"/>
      <c r="E13" s="196"/>
      <c r="F13" s="194" t="s">
        <v>70</v>
      </c>
      <c r="G13" s="196"/>
      <c r="H13" s="194" t="s">
        <v>77</v>
      </c>
      <c r="I13" s="195"/>
      <c r="J13" s="196"/>
    </row>
    <row r="14" spans="1:12" ht="21" customHeight="1" x14ac:dyDescent="0.25">
      <c r="A14" s="197" t="s">
        <v>78</v>
      </c>
      <c r="B14" s="197"/>
      <c r="C14" s="197"/>
      <c r="D14" s="197"/>
      <c r="E14" s="197"/>
      <c r="F14" s="197"/>
      <c r="G14" s="197"/>
      <c r="H14" s="197"/>
      <c r="I14" s="197"/>
      <c r="J14" s="197"/>
    </row>
    <row r="15" spans="1:12" ht="21" customHeight="1" x14ac:dyDescent="0.2">
      <c r="A15" s="170" t="s">
        <v>63</v>
      </c>
      <c r="B15" s="172"/>
      <c r="C15" s="198" t="s">
        <v>79</v>
      </c>
      <c r="D15" s="199"/>
      <c r="E15" s="199"/>
      <c r="F15" s="199"/>
      <c r="G15" s="199"/>
      <c r="H15" s="199"/>
      <c r="I15" s="199"/>
      <c r="J15" s="200"/>
    </row>
    <row r="16" spans="1:12" ht="26.25" customHeight="1" x14ac:dyDescent="0.2">
      <c r="A16" s="170" t="s">
        <v>80</v>
      </c>
      <c r="B16" s="172"/>
      <c r="C16" s="201" t="s">
        <v>81</v>
      </c>
      <c r="D16" s="202"/>
      <c r="E16" s="203"/>
      <c r="F16" s="204" t="s">
        <v>103</v>
      </c>
      <c r="G16" s="205"/>
      <c r="H16" s="206" t="s">
        <v>98</v>
      </c>
      <c r="I16" s="207"/>
      <c r="J16" s="208"/>
    </row>
    <row r="17" spans="1:11" ht="21" customHeight="1" x14ac:dyDescent="0.25">
      <c r="A17" s="197" t="s">
        <v>82</v>
      </c>
      <c r="B17" s="197"/>
      <c r="C17" s="197"/>
      <c r="D17" s="197"/>
      <c r="E17" s="197"/>
      <c r="F17" s="197"/>
      <c r="G17" s="197"/>
      <c r="H17" s="197"/>
      <c r="I17" s="197"/>
      <c r="J17" s="197"/>
    </row>
    <row r="18" spans="1:11" ht="39.75" customHeight="1" x14ac:dyDescent="0.2">
      <c r="A18" s="183"/>
      <c r="B18" s="184"/>
      <c r="C18" s="185"/>
      <c r="D18" s="186" t="s">
        <v>83</v>
      </c>
      <c r="E18" s="187"/>
      <c r="F18" s="188" t="s">
        <v>84</v>
      </c>
      <c r="G18" s="189"/>
      <c r="H18" s="190" t="s">
        <v>85</v>
      </c>
      <c r="I18" s="191"/>
      <c r="J18" s="42" t="s">
        <v>86</v>
      </c>
    </row>
    <row r="19" spans="1:11" ht="18.95" customHeight="1" x14ac:dyDescent="0.2">
      <c r="A19" s="170" t="s">
        <v>87</v>
      </c>
      <c r="B19" s="171"/>
      <c r="C19" s="172"/>
      <c r="D19" s="173">
        <v>21970742.41</v>
      </c>
      <c r="E19" s="174"/>
      <c r="F19" s="181" t="e">
        <f>#REF!</f>
        <v>#REF!</v>
      </c>
      <c r="G19" s="182"/>
      <c r="H19" s="173" t="e">
        <f>SUM(D19+F19)</f>
        <v>#REF!</v>
      </c>
      <c r="I19" s="175"/>
      <c r="J19" s="43" t="e">
        <f>D27-H19</f>
        <v>#REF!</v>
      </c>
      <c r="K19" s="51"/>
    </row>
    <row r="20" spans="1:11" ht="18.95" customHeight="1" x14ac:dyDescent="0.2">
      <c r="A20" s="170" t="s">
        <v>88</v>
      </c>
      <c r="B20" s="171"/>
      <c r="C20" s="172"/>
      <c r="D20" s="173"/>
      <c r="E20" s="174"/>
      <c r="F20" s="173"/>
      <c r="G20" s="174"/>
      <c r="H20" s="173"/>
      <c r="I20" s="175"/>
      <c r="J20" s="44"/>
      <c r="K20" s="51"/>
    </row>
    <row r="21" spans="1:11" ht="18.95" customHeight="1" x14ac:dyDescent="0.2">
      <c r="A21" s="170" t="s">
        <v>89</v>
      </c>
      <c r="B21" s="171"/>
      <c r="C21" s="172"/>
      <c r="D21" s="173"/>
      <c r="E21" s="174"/>
      <c r="F21" s="173" t="e">
        <f>F19*1.21</f>
        <v>#REF!</v>
      </c>
      <c r="G21" s="174"/>
      <c r="H21" s="173"/>
      <c r="I21" s="175"/>
      <c r="J21" s="44"/>
      <c r="K21" s="52"/>
    </row>
    <row r="22" spans="1:11" ht="18.95" customHeight="1" thickBot="1" x14ac:dyDescent="0.25">
      <c r="A22" s="176" t="s">
        <v>90</v>
      </c>
      <c r="B22" s="177"/>
      <c r="C22" s="178"/>
      <c r="D22" s="179"/>
      <c r="E22" s="180"/>
      <c r="F22" s="179"/>
      <c r="G22" s="180"/>
      <c r="H22" s="173"/>
      <c r="I22" s="175"/>
      <c r="J22" s="44"/>
      <c r="K22" s="52"/>
    </row>
    <row r="23" spans="1:11" ht="18.95" customHeight="1" thickBot="1" x14ac:dyDescent="0.25">
      <c r="A23" s="159" t="s">
        <v>91</v>
      </c>
      <c r="B23" s="160"/>
      <c r="C23" s="161"/>
      <c r="D23" s="162">
        <v>157128534.77000001</v>
      </c>
      <c r="E23" s="163"/>
      <c r="F23" s="163"/>
      <c r="G23" s="164"/>
      <c r="H23" s="45"/>
      <c r="I23" s="45"/>
      <c r="J23" s="46"/>
    </row>
    <row r="24" spans="1:11" ht="18.95" customHeight="1" thickBot="1" x14ac:dyDescent="0.25">
      <c r="A24" s="159"/>
      <c r="B24" s="160"/>
      <c r="C24" s="161"/>
      <c r="D24" s="162"/>
      <c r="E24" s="163"/>
      <c r="F24" s="163"/>
      <c r="G24" s="164"/>
      <c r="H24" s="45"/>
      <c r="I24" s="45"/>
      <c r="J24" s="46"/>
    </row>
    <row r="25" spans="1:11" ht="18.95" customHeight="1" thickBot="1" x14ac:dyDescent="0.25">
      <c r="A25" s="159"/>
      <c r="B25" s="160"/>
      <c r="C25" s="161"/>
      <c r="D25" s="162"/>
      <c r="E25" s="163"/>
      <c r="F25" s="163"/>
      <c r="G25" s="164"/>
      <c r="H25" s="45"/>
      <c r="I25" s="45"/>
      <c r="J25" s="46"/>
    </row>
    <row r="26" spans="1:11" ht="18.95" customHeight="1" thickBot="1" x14ac:dyDescent="0.25">
      <c r="A26" s="159"/>
      <c r="B26" s="160"/>
      <c r="C26" s="161"/>
      <c r="D26" s="162"/>
      <c r="E26" s="163"/>
      <c r="F26" s="163"/>
      <c r="G26" s="164"/>
      <c r="H26" s="45"/>
      <c r="I26" s="45"/>
      <c r="J26" s="46"/>
    </row>
    <row r="27" spans="1:11" ht="24" customHeight="1" thickBot="1" x14ac:dyDescent="0.25">
      <c r="A27" s="165" t="s">
        <v>92</v>
      </c>
      <c r="B27" s="166"/>
      <c r="C27" s="166"/>
      <c r="D27" s="167">
        <f>D24+D23+D25+D26</f>
        <v>157128534.77000001</v>
      </c>
      <c r="E27" s="168"/>
      <c r="F27" s="168"/>
      <c r="G27" s="169"/>
      <c r="H27" s="154"/>
      <c r="I27" s="154"/>
    </row>
    <row r="28" spans="1:11" ht="13.5" customHeight="1" x14ac:dyDescent="0.2">
      <c r="A28" s="47"/>
      <c r="B28" s="47"/>
      <c r="C28" s="47"/>
      <c r="D28" s="47"/>
    </row>
    <row r="29" spans="1:11" ht="13.5" customHeight="1" x14ac:dyDescent="0.2">
      <c r="A29" s="47"/>
      <c r="B29" s="47"/>
      <c r="C29" s="47"/>
      <c r="D29" s="47"/>
    </row>
    <row r="30" spans="1:11" ht="13.5" customHeight="1" x14ac:dyDescent="0.2">
      <c r="A30" s="47"/>
      <c r="B30" s="47"/>
      <c r="C30" s="47"/>
      <c r="D30" s="47"/>
      <c r="K30" s="51"/>
    </row>
    <row r="31" spans="1:11" x14ac:dyDescent="0.2">
      <c r="A31" s="157" t="s">
        <v>93</v>
      </c>
      <c r="B31" s="157"/>
      <c r="C31" s="157"/>
      <c r="D31" s="48"/>
      <c r="E31" s="158" t="s">
        <v>94</v>
      </c>
      <c r="F31" s="158"/>
      <c r="G31" s="158"/>
      <c r="H31" s="48"/>
      <c r="I31" s="158" t="s">
        <v>95</v>
      </c>
      <c r="J31" s="158"/>
    </row>
    <row r="32" spans="1:11" x14ac:dyDescent="0.2">
      <c r="A32" s="47"/>
      <c r="B32" s="47"/>
      <c r="C32" s="47"/>
      <c r="D32" s="47"/>
    </row>
    <row r="33" spans="1:11" x14ac:dyDescent="0.2">
      <c r="A33" s="47"/>
      <c r="B33" s="47"/>
      <c r="C33" s="47"/>
      <c r="D33" s="47"/>
      <c r="E33" s="154" t="s">
        <v>73</v>
      </c>
      <c r="F33" s="154"/>
      <c r="G33" s="154"/>
      <c r="I33" s="154" t="s">
        <v>100</v>
      </c>
      <c r="J33" s="154"/>
      <c r="K33" s="51"/>
    </row>
    <row r="34" spans="1:11" x14ac:dyDescent="0.2">
      <c r="A34" s="47"/>
      <c r="B34" s="47"/>
      <c r="C34" s="47"/>
      <c r="D34" s="47"/>
      <c r="E34" s="153" t="s">
        <v>96</v>
      </c>
      <c r="F34" s="153"/>
      <c r="G34" s="153"/>
      <c r="I34" s="153" t="s">
        <v>102</v>
      </c>
      <c r="J34" s="153"/>
      <c r="K34" s="51"/>
    </row>
    <row r="35" spans="1:11" x14ac:dyDescent="0.2">
      <c r="A35" s="47"/>
      <c r="B35" s="47"/>
      <c r="C35" s="47"/>
      <c r="D35" s="47"/>
    </row>
    <row r="36" spans="1:11" x14ac:dyDescent="0.2">
      <c r="A36" s="49"/>
      <c r="E36" s="154"/>
      <c r="F36" s="154"/>
      <c r="G36" s="154"/>
    </row>
    <row r="37" spans="1:11" x14ac:dyDescent="0.2">
      <c r="A37" s="49"/>
      <c r="E37" s="50"/>
      <c r="F37" s="50"/>
      <c r="G37" s="50"/>
    </row>
    <row r="38" spans="1:11" x14ac:dyDescent="0.2">
      <c r="A38" s="49"/>
      <c r="E38" s="155" t="s">
        <v>97</v>
      </c>
      <c r="F38" s="155"/>
      <c r="G38" s="155"/>
      <c r="I38" s="156"/>
      <c r="J38" s="156"/>
      <c r="K38" s="51"/>
    </row>
    <row r="39" spans="1:11" x14ac:dyDescent="0.2">
      <c r="A39" s="49"/>
      <c r="I39" s="154"/>
      <c r="J39" s="154"/>
    </row>
    <row r="40" spans="1:11" x14ac:dyDescent="0.2">
      <c r="A40" s="49"/>
      <c r="E40" s="154" t="s">
        <v>64</v>
      </c>
      <c r="F40" s="154"/>
      <c r="G40" s="154"/>
      <c r="I40" s="154"/>
      <c r="J40" s="154"/>
    </row>
    <row r="41" spans="1:11" x14ac:dyDescent="0.2">
      <c r="A41" s="49"/>
      <c r="B41" s="49"/>
      <c r="C41" s="49"/>
      <c r="E41" s="153" t="s">
        <v>99</v>
      </c>
      <c r="F41" s="153"/>
      <c r="G41" s="153"/>
      <c r="I41" s="153"/>
      <c r="J41" s="153"/>
    </row>
    <row r="42" spans="1:11" x14ac:dyDescent="0.2">
      <c r="I42" s="153"/>
      <c r="J42" s="153"/>
      <c r="K42" s="51"/>
    </row>
    <row r="43" spans="1:11" x14ac:dyDescent="0.2">
      <c r="K43" s="51"/>
    </row>
  </sheetData>
  <mergeCells count="79">
    <mergeCell ref="A6:B6"/>
    <mergeCell ref="C6:J6"/>
    <mergeCell ref="A1:J2"/>
    <mergeCell ref="A3:J3"/>
    <mergeCell ref="A4:J4"/>
    <mergeCell ref="A5:B5"/>
    <mergeCell ref="C5:J5"/>
    <mergeCell ref="A12:B12"/>
    <mergeCell ref="C12:J12"/>
    <mergeCell ref="A7:B7"/>
    <mergeCell ref="C7:J7"/>
    <mergeCell ref="A8:B8"/>
    <mergeCell ref="C8:E8"/>
    <mergeCell ref="F8:G8"/>
    <mergeCell ref="H8:J8"/>
    <mergeCell ref="A9:J9"/>
    <mergeCell ref="A10:B10"/>
    <mergeCell ref="C10:J10"/>
    <mergeCell ref="A11:B11"/>
    <mergeCell ref="C11:J11"/>
    <mergeCell ref="A18:C18"/>
    <mergeCell ref="D18:E18"/>
    <mergeCell ref="F18:G18"/>
    <mergeCell ref="H18:I18"/>
    <mergeCell ref="A13:B13"/>
    <mergeCell ref="C13:E13"/>
    <mergeCell ref="F13:G13"/>
    <mergeCell ref="H13:J13"/>
    <mergeCell ref="A14:J14"/>
    <mergeCell ref="A15:B15"/>
    <mergeCell ref="C15:J15"/>
    <mergeCell ref="A16:B16"/>
    <mergeCell ref="C16:E16"/>
    <mergeCell ref="F16:G16"/>
    <mergeCell ref="H16:J16"/>
    <mergeCell ref="A17:J17"/>
    <mergeCell ref="A19:C19"/>
    <mergeCell ref="D19:E19"/>
    <mergeCell ref="F19:G19"/>
    <mergeCell ref="H19:I19"/>
    <mergeCell ref="A20:C20"/>
    <mergeCell ref="D20:E20"/>
    <mergeCell ref="F20:G20"/>
    <mergeCell ref="H20:I20"/>
    <mergeCell ref="A21:C21"/>
    <mergeCell ref="D21:E21"/>
    <mergeCell ref="F21:G21"/>
    <mergeCell ref="H21:I21"/>
    <mergeCell ref="A22:C22"/>
    <mergeCell ref="D22:E22"/>
    <mergeCell ref="F22:G22"/>
    <mergeCell ref="H22:I22"/>
    <mergeCell ref="A31:C31"/>
    <mergeCell ref="E31:G31"/>
    <mergeCell ref="I31:J31"/>
    <mergeCell ref="A23:C23"/>
    <mergeCell ref="D23:G23"/>
    <mergeCell ref="A24:C24"/>
    <mergeCell ref="D24:G24"/>
    <mergeCell ref="A25:C25"/>
    <mergeCell ref="D25:G25"/>
    <mergeCell ref="A26:C26"/>
    <mergeCell ref="D26:G26"/>
    <mergeCell ref="A27:C27"/>
    <mergeCell ref="D27:G27"/>
    <mergeCell ref="H27:I27"/>
    <mergeCell ref="I42:J42"/>
    <mergeCell ref="E33:G33"/>
    <mergeCell ref="I33:J33"/>
    <mergeCell ref="E34:G34"/>
    <mergeCell ref="I34:J34"/>
    <mergeCell ref="E36:G36"/>
    <mergeCell ref="E38:G38"/>
    <mergeCell ref="I38:J38"/>
    <mergeCell ref="I39:J39"/>
    <mergeCell ref="E40:G40"/>
    <mergeCell ref="I40:J40"/>
    <mergeCell ref="E41:G41"/>
    <mergeCell ref="I41:J41"/>
  </mergeCells>
  <pageMargins left="0.7" right="0.7" top="0.75" bottom="0.75" header="0.3" footer="0.3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4:AJ45"/>
  <sheetViews>
    <sheetView showGridLines="0" tabSelected="1" topLeftCell="A5" zoomScaleNormal="100" zoomScaleSheetLayoutView="115" workbookViewId="0">
      <selection activeCell="E10" sqref="E10:H10"/>
    </sheetView>
  </sheetViews>
  <sheetFormatPr defaultRowHeight="11.25" x14ac:dyDescent="0.2"/>
  <cols>
    <col min="1" max="1" width="3.83203125" customWidth="1"/>
    <col min="2" max="2" width="1.6640625" customWidth="1"/>
    <col min="3" max="3" width="4.1640625" customWidth="1"/>
    <col min="4" max="4" width="4.33203125" hidden="1" customWidth="1"/>
    <col min="5" max="5" width="12.83203125" customWidth="1"/>
    <col min="6" max="6" width="50.83203125" customWidth="1"/>
    <col min="7" max="7" width="6.5" customWidth="1"/>
    <col min="8" max="8" width="14.6640625" customWidth="1"/>
    <col min="9" max="9" width="12.6640625" style="11" customWidth="1"/>
    <col min="10" max="10" width="22" customWidth="1"/>
    <col min="11" max="11" width="8.6640625" customWidth="1"/>
    <col min="12" max="12" width="3.5" hidden="1" customWidth="1"/>
    <col min="13" max="13" width="10.83203125" hidden="1" customWidth="1"/>
    <col min="14" max="14" width="9.33203125" hidden="1" customWidth="1"/>
    <col min="15" max="21" width="14.1640625" hidden="1" customWidth="1"/>
    <col min="22" max="24" width="16.33203125" hidden="1" customWidth="1"/>
    <col min="25" max="25" width="5.83203125" hidden="1" customWidth="1"/>
    <col min="26" max="26" width="7.33203125" hidden="1" customWidth="1"/>
    <col min="27" max="27" width="8.33203125" hidden="1" customWidth="1"/>
    <col min="28" max="28" width="12.5" hidden="1" customWidth="1"/>
    <col min="29" max="29" width="11.83203125" hidden="1" customWidth="1"/>
    <col min="30" max="30" width="14.83203125" hidden="1" customWidth="1"/>
    <col min="31" max="31" width="12.33203125" hidden="1" customWidth="1"/>
    <col min="32" max="32" width="16.6640625" hidden="1" customWidth="1"/>
    <col min="33" max="33" width="13" hidden="1" customWidth="1"/>
    <col min="34" max="34" width="22.1640625" hidden="1" customWidth="1"/>
    <col min="35" max="36" width="16.6640625" hidden="1" customWidth="1"/>
  </cols>
  <sheetData>
    <row r="4" spans="2:36" ht="12" thickBot="1" x14ac:dyDescent="0.25"/>
    <row r="5" spans="2:36" s="1" customFormat="1" ht="6.95" customHeight="1" x14ac:dyDescent="0.2">
      <c r="B5" s="64"/>
      <c r="C5" s="65"/>
      <c r="D5" s="65"/>
      <c r="E5" s="65"/>
      <c r="F5" s="65"/>
      <c r="G5" s="65"/>
      <c r="H5" s="65"/>
      <c r="I5" s="66"/>
      <c r="J5" s="65"/>
      <c r="K5" s="67"/>
    </row>
    <row r="6" spans="2:36" s="1" customFormat="1" ht="24.95" customHeight="1" x14ac:dyDescent="0.2">
      <c r="B6" s="68"/>
      <c r="C6" s="69" t="s">
        <v>19</v>
      </c>
      <c r="I6" s="70"/>
      <c r="K6" s="71"/>
    </row>
    <row r="7" spans="2:36" s="1" customFormat="1" ht="6.95" customHeight="1" thickBot="1" x14ac:dyDescent="0.25">
      <c r="B7" s="68"/>
      <c r="I7" s="70"/>
      <c r="K7" s="71"/>
    </row>
    <row r="8" spans="2:36" s="1" customFormat="1" ht="21.6" customHeight="1" x14ac:dyDescent="0.2">
      <c r="B8" s="68"/>
      <c r="C8" s="72" t="s">
        <v>1</v>
      </c>
      <c r="E8" s="73" t="s">
        <v>101</v>
      </c>
      <c r="I8" s="70"/>
      <c r="K8" s="71"/>
      <c r="Y8" s="229" t="s">
        <v>56</v>
      </c>
      <c r="Z8" s="230"/>
      <c r="AA8" s="229" t="s">
        <v>57</v>
      </c>
      <c r="AB8" s="230"/>
      <c r="AC8" s="229" t="s">
        <v>57</v>
      </c>
      <c r="AD8" s="230"/>
      <c r="AE8" s="229" t="s">
        <v>57</v>
      </c>
      <c r="AF8" s="230"/>
      <c r="AG8" s="229" t="s">
        <v>57</v>
      </c>
      <c r="AH8" s="230"/>
      <c r="AI8" s="229" t="s">
        <v>57</v>
      </c>
      <c r="AJ8" s="230"/>
    </row>
    <row r="9" spans="2:36" s="1" customFormat="1" ht="12" customHeight="1" x14ac:dyDescent="0.2">
      <c r="B9" s="68"/>
      <c r="C9" s="72" t="s">
        <v>15</v>
      </c>
      <c r="I9" s="70"/>
      <c r="K9" s="71"/>
      <c r="Y9" s="30" t="s">
        <v>41</v>
      </c>
      <c r="Z9" s="31" t="s">
        <v>58</v>
      </c>
      <c r="AA9" s="30" t="s">
        <v>41</v>
      </c>
      <c r="AB9" s="31" t="s">
        <v>58</v>
      </c>
      <c r="AC9" s="30" t="s">
        <v>41</v>
      </c>
      <c r="AD9" s="31" t="s">
        <v>58</v>
      </c>
      <c r="AE9" s="30" t="s">
        <v>41</v>
      </c>
      <c r="AF9" s="31" t="s">
        <v>58</v>
      </c>
      <c r="AG9" s="30" t="s">
        <v>41</v>
      </c>
      <c r="AH9" s="31" t="s">
        <v>58</v>
      </c>
      <c r="AI9" s="30" t="s">
        <v>41</v>
      </c>
      <c r="AJ9" s="31" t="s">
        <v>58</v>
      </c>
    </row>
    <row r="10" spans="2:36" s="1" customFormat="1" ht="27" customHeight="1" x14ac:dyDescent="0.2">
      <c r="B10" s="68"/>
      <c r="E10" s="231" t="s">
        <v>127</v>
      </c>
      <c r="F10" s="232"/>
      <c r="G10" s="232"/>
      <c r="H10" s="232"/>
      <c r="I10" s="70"/>
      <c r="K10" s="71"/>
      <c r="Y10" s="32"/>
      <c r="Z10" s="31"/>
      <c r="AA10" s="32" t="s">
        <v>59</v>
      </c>
      <c r="AB10" s="31">
        <v>2021</v>
      </c>
      <c r="AC10" s="32" t="s">
        <v>104</v>
      </c>
      <c r="AD10" s="31">
        <v>2021</v>
      </c>
      <c r="AE10" s="32" t="s">
        <v>111</v>
      </c>
      <c r="AF10" s="31">
        <v>2021</v>
      </c>
      <c r="AG10" s="32" t="s">
        <v>112</v>
      </c>
      <c r="AH10" s="31">
        <v>2021</v>
      </c>
      <c r="AI10" s="32" t="s">
        <v>113</v>
      </c>
      <c r="AJ10" s="31">
        <v>2021</v>
      </c>
    </row>
    <row r="11" spans="2:36" s="1" customFormat="1" ht="6.95" customHeight="1" x14ac:dyDescent="0.2">
      <c r="B11" s="68"/>
      <c r="I11" s="70"/>
      <c r="K11" s="71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</row>
    <row r="12" spans="2:36" s="1" customFormat="1" ht="12" customHeight="1" x14ac:dyDescent="0.2">
      <c r="B12" s="68"/>
      <c r="C12" s="72" t="s">
        <v>2</v>
      </c>
      <c r="F12" s="74" t="s">
        <v>3</v>
      </c>
      <c r="I12" s="75" t="s">
        <v>4</v>
      </c>
      <c r="J12" s="76"/>
      <c r="K12" s="71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2:36" s="1" customFormat="1" ht="6.95" customHeight="1" x14ac:dyDescent="0.2">
      <c r="B13" s="68"/>
      <c r="I13" s="70"/>
      <c r="K13" s="71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</row>
    <row r="14" spans="2:36" s="1" customFormat="1" ht="25.7" customHeight="1" x14ac:dyDescent="0.2">
      <c r="B14" s="68"/>
      <c r="C14" s="72" t="s">
        <v>5</v>
      </c>
      <c r="F14" s="74"/>
      <c r="I14" s="75" t="s">
        <v>7</v>
      </c>
      <c r="J14" s="77" t="s">
        <v>16</v>
      </c>
      <c r="K14" s="71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</row>
    <row r="15" spans="2:36" s="1" customFormat="1" ht="25.7" customHeight="1" x14ac:dyDescent="0.2">
      <c r="B15" s="68"/>
      <c r="C15" s="72" t="s">
        <v>6</v>
      </c>
      <c r="F15" s="74"/>
      <c r="I15" s="75" t="s">
        <v>8</v>
      </c>
      <c r="J15" s="77" t="s">
        <v>17</v>
      </c>
      <c r="K15" s="7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</row>
    <row r="16" spans="2:36" s="1" customFormat="1" ht="10.35" customHeight="1" x14ac:dyDescent="0.2">
      <c r="B16" s="68"/>
      <c r="I16" s="70"/>
      <c r="K16" s="7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</row>
    <row r="17" spans="2:36" s="2" customFormat="1" ht="29.25" customHeight="1" x14ac:dyDescent="0.2">
      <c r="B17" s="78"/>
      <c r="C17" s="12" t="s">
        <v>20</v>
      </c>
      <c r="D17" s="13" t="s">
        <v>13</v>
      </c>
      <c r="E17" s="13" t="s">
        <v>11</v>
      </c>
      <c r="F17" s="13" t="s">
        <v>12</v>
      </c>
      <c r="G17" s="13" t="s">
        <v>21</v>
      </c>
      <c r="H17" s="13" t="s">
        <v>22</v>
      </c>
      <c r="I17" s="14" t="s">
        <v>23</v>
      </c>
      <c r="J17" s="13" t="s">
        <v>18</v>
      </c>
      <c r="K17" s="79" t="s">
        <v>24</v>
      </c>
      <c r="M17" s="7" t="s">
        <v>0</v>
      </c>
      <c r="N17" s="8" t="s">
        <v>9</v>
      </c>
      <c r="O17" s="8" t="s">
        <v>25</v>
      </c>
      <c r="P17" s="8" t="s">
        <v>26</v>
      </c>
      <c r="Q17" s="8" t="s">
        <v>27</v>
      </c>
      <c r="R17" s="8" t="s">
        <v>28</v>
      </c>
      <c r="S17" s="8" t="s">
        <v>29</v>
      </c>
      <c r="T17" s="9" t="s">
        <v>30</v>
      </c>
      <c r="U17" s="53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</row>
    <row r="18" spans="2:36" s="1" customFormat="1" ht="22.9" customHeight="1" x14ac:dyDescent="0.25">
      <c r="B18" s="68"/>
      <c r="C18" s="80" t="s">
        <v>31</v>
      </c>
      <c r="I18" s="70"/>
      <c r="J18" s="81"/>
      <c r="K18" s="71"/>
      <c r="M18" s="10"/>
      <c r="N18" s="5"/>
      <c r="O18" s="5"/>
      <c r="P18" s="15" t="e">
        <f>P19+#REF!+#REF!+#REF!</f>
        <v>#REF!</v>
      </c>
      <c r="Q18" s="5"/>
      <c r="R18" s="15" t="e">
        <f>R19+#REF!+#REF!+#REF!</f>
        <v>#REF!</v>
      </c>
      <c r="S18" s="5"/>
      <c r="T18" s="16" t="e">
        <f>T19+#REF!+#REF!+#REF!</f>
        <v>#REF!</v>
      </c>
      <c r="U18" s="54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</row>
    <row r="19" spans="2:36" s="3" customFormat="1" ht="25.9" customHeight="1" x14ac:dyDescent="0.2">
      <c r="B19" s="85"/>
      <c r="D19" s="86" t="s">
        <v>14</v>
      </c>
      <c r="E19" s="87" t="s">
        <v>32</v>
      </c>
      <c r="F19" s="87" t="s">
        <v>33</v>
      </c>
      <c r="I19" s="88"/>
      <c r="J19" s="89"/>
      <c r="K19" s="82"/>
      <c r="M19" s="17"/>
      <c r="P19" s="18" t="e">
        <f>#REF!+#REF!+#REF!+#REF!+#REF!+P20+#REF!</f>
        <v>#REF!</v>
      </c>
      <c r="R19" s="18" t="e">
        <f>#REF!+#REF!+#REF!+#REF!+#REF!+R20+#REF!</f>
        <v>#REF!</v>
      </c>
      <c r="T19" s="19" t="e">
        <f>#REF!+#REF!+#REF!+#REF!+#REF!+T20+#REF!</f>
        <v>#REF!</v>
      </c>
      <c r="U19" s="18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</row>
    <row r="20" spans="2:36" s="3" customFormat="1" ht="22.9" customHeight="1" x14ac:dyDescent="0.2">
      <c r="B20" s="85"/>
      <c r="C20" s="101"/>
      <c r="D20" s="102" t="s">
        <v>14</v>
      </c>
      <c r="E20" s="103" t="s">
        <v>39</v>
      </c>
      <c r="F20" s="103" t="s">
        <v>43</v>
      </c>
      <c r="G20" s="101"/>
      <c r="H20" s="101"/>
      <c r="I20" s="104"/>
      <c r="J20" s="37"/>
      <c r="K20" s="82"/>
      <c r="M20" s="17"/>
      <c r="P20" s="18">
        <f>SUM(P21:P29)</f>
        <v>0</v>
      </c>
      <c r="R20" s="18">
        <f>SUM(R21:R29)</f>
        <v>1.7687980000000001</v>
      </c>
      <c r="T20" s="19">
        <f>SUM(T21:T29)</f>
        <v>0</v>
      </c>
      <c r="U20" s="18">
        <f t="shared" ref="U20:U29" si="0">AC20*Q20</f>
        <v>0</v>
      </c>
      <c r="V20" s="3">
        <f t="shared" ref="V20:V29" si="1">AC20*S20</f>
        <v>0</v>
      </c>
      <c r="X20" s="3">
        <f t="shared" ref="X20:X29" si="2">Q20*AE20</f>
        <v>0</v>
      </c>
      <c r="Y20" s="37"/>
      <c r="Z20" s="37"/>
      <c r="AA20" s="37"/>
      <c r="AB20" s="37"/>
      <c r="AC20" s="37"/>
      <c r="AD20" s="37">
        <f t="shared" ref="AD20:AD29" si="3">AC20*I20</f>
        <v>0</v>
      </c>
      <c r="AE20" s="37"/>
      <c r="AF20" s="37">
        <f t="shared" ref="AF20:AF29" si="4">AE20*I20</f>
        <v>0</v>
      </c>
      <c r="AG20" s="37"/>
      <c r="AH20" s="37">
        <f t="shared" ref="AH20:AH29" si="5">AG20*I20</f>
        <v>0</v>
      </c>
      <c r="AI20" s="37"/>
      <c r="AJ20" s="37">
        <f t="shared" ref="AJ20:AJ29" si="6">AI20*I20</f>
        <v>0</v>
      </c>
    </row>
    <row r="21" spans="2:36" s="1" customFormat="1" ht="33" customHeight="1" x14ac:dyDescent="0.2">
      <c r="B21" s="90"/>
      <c r="C21" s="105" t="s">
        <v>45</v>
      </c>
      <c r="D21" s="105" t="s">
        <v>34</v>
      </c>
      <c r="E21" s="106" t="s">
        <v>46</v>
      </c>
      <c r="F21" s="107" t="s">
        <v>47</v>
      </c>
      <c r="G21" s="108" t="s">
        <v>40</v>
      </c>
      <c r="H21" s="109">
        <v>60.7</v>
      </c>
      <c r="I21" s="110">
        <v>4273.5</v>
      </c>
      <c r="J21" s="111">
        <f>ROUND(I21*H21,2)</f>
        <v>259401.45</v>
      </c>
      <c r="K21" s="97" t="s">
        <v>0</v>
      </c>
      <c r="M21" s="20" t="s">
        <v>0</v>
      </c>
      <c r="N21" s="21" t="s">
        <v>10</v>
      </c>
      <c r="P21" s="22">
        <f>O21*H21</f>
        <v>0</v>
      </c>
      <c r="Q21" s="22">
        <v>0</v>
      </c>
      <c r="R21" s="22">
        <f>Q21*H21</f>
        <v>0</v>
      </c>
      <c r="S21" s="22">
        <v>0</v>
      </c>
      <c r="T21" s="23">
        <f>S21*H21</f>
        <v>0</v>
      </c>
      <c r="U21" s="22">
        <f t="shared" si="0"/>
        <v>0</v>
      </c>
      <c r="V21" s="1">
        <f t="shared" si="1"/>
        <v>0</v>
      </c>
      <c r="X21" s="1">
        <f t="shared" si="2"/>
        <v>0</v>
      </c>
      <c r="Y21" s="38"/>
      <c r="Z21" s="38"/>
      <c r="AA21" s="38"/>
      <c r="AB21" s="38">
        <f t="shared" ref="AB21:AB28" si="7">AA21*I21</f>
        <v>0</v>
      </c>
      <c r="AC21" s="38"/>
      <c r="AD21" s="38">
        <f t="shared" si="3"/>
        <v>0</v>
      </c>
      <c r="AE21" s="38"/>
      <c r="AF21" s="38">
        <f t="shared" si="4"/>
        <v>0</v>
      </c>
      <c r="AG21" s="38">
        <v>115</v>
      </c>
      <c r="AH21" s="38">
        <f t="shared" si="5"/>
        <v>491452.5</v>
      </c>
      <c r="AI21" s="38">
        <v>187.83</v>
      </c>
      <c r="AJ21" s="38">
        <f t="shared" si="6"/>
        <v>802691.505</v>
      </c>
    </row>
    <row r="22" spans="2:36" s="1" customFormat="1" ht="29.25" x14ac:dyDescent="0.2">
      <c r="B22" s="90"/>
      <c r="C22" s="29"/>
      <c r="D22" s="112" t="s">
        <v>37</v>
      </c>
      <c r="E22" s="29"/>
      <c r="F22" s="113" t="s">
        <v>48</v>
      </c>
      <c r="G22" s="29"/>
      <c r="H22" s="29"/>
      <c r="I22" s="114"/>
      <c r="J22" s="29"/>
      <c r="K22" s="71"/>
      <c r="M22" s="24"/>
      <c r="T22" s="6"/>
      <c r="U22" s="1">
        <f t="shared" si="0"/>
        <v>0</v>
      </c>
      <c r="V22" s="1">
        <f t="shared" si="1"/>
        <v>0</v>
      </c>
      <c r="X22" s="1">
        <f t="shared" si="2"/>
        <v>0</v>
      </c>
      <c r="Y22" s="38"/>
      <c r="Z22" s="38"/>
      <c r="AA22" s="38"/>
      <c r="AB22" s="38"/>
      <c r="AC22" s="38"/>
      <c r="AD22" s="38">
        <f t="shared" si="3"/>
        <v>0</v>
      </c>
      <c r="AE22" s="38"/>
      <c r="AF22" s="38">
        <f t="shared" si="4"/>
        <v>0</v>
      </c>
      <c r="AG22" s="38"/>
      <c r="AH22" s="38">
        <f t="shared" si="5"/>
        <v>0</v>
      </c>
      <c r="AI22" s="38"/>
      <c r="AJ22" s="38">
        <f t="shared" si="6"/>
        <v>0</v>
      </c>
    </row>
    <row r="23" spans="2:36" s="4" customFormat="1" ht="12.75" x14ac:dyDescent="0.2">
      <c r="B23" s="91"/>
      <c r="C23" s="115"/>
      <c r="D23" s="112" t="s">
        <v>36</v>
      </c>
      <c r="E23" s="116" t="s">
        <v>0</v>
      </c>
      <c r="F23" s="117"/>
      <c r="G23" s="115"/>
      <c r="H23" s="118"/>
      <c r="I23" s="119"/>
      <c r="J23" s="115"/>
      <c r="K23" s="83"/>
      <c r="M23" s="25"/>
      <c r="T23" s="26"/>
      <c r="U23" s="4">
        <f t="shared" si="0"/>
        <v>0</v>
      </c>
      <c r="V23" s="4">
        <f t="shared" si="1"/>
        <v>0</v>
      </c>
      <c r="X23" s="4">
        <f t="shared" si="2"/>
        <v>0</v>
      </c>
      <c r="Y23" s="39"/>
      <c r="Z23" s="39"/>
      <c r="AA23" s="39"/>
      <c r="AB23" s="39"/>
      <c r="AC23" s="39"/>
      <c r="AD23" s="39">
        <f t="shared" si="3"/>
        <v>0</v>
      </c>
      <c r="AE23" s="39"/>
      <c r="AF23" s="39">
        <f t="shared" si="4"/>
        <v>0</v>
      </c>
      <c r="AG23" s="39"/>
      <c r="AH23" s="39">
        <f t="shared" si="5"/>
        <v>0</v>
      </c>
      <c r="AI23" s="39"/>
      <c r="AJ23" s="39">
        <f t="shared" si="6"/>
        <v>0</v>
      </c>
    </row>
    <row r="24" spans="2:36" s="1" customFormat="1" ht="16.5" customHeight="1" x14ac:dyDescent="0.2">
      <c r="B24" s="90"/>
      <c r="C24" s="105" t="s">
        <v>49</v>
      </c>
      <c r="D24" s="105" t="s">
        <v>34</v>
      </c>
      <c r="E24" s="106" t="s">
        <v>50</v>
      </c>
      <c r="F24" s="107" t="s">
        <v>51</v>
      </c>
      <c r="G24" s="108" t="s">
        <v>40</v>
      </c>
      <c r="H24" s="109">
        <v>60.7</v>
      </c>
      <c r="I24" s="110">
        <v>278.33250000000004</v>
      </c>
      <c r="J24" s="111">
        <f>ROUND(I24*H24,2)</f>
        <v>16894.78</v>
      </c>
      <c r="K24" s="97" t="s">
        <v>0</v>
      </c>
      <c r="M24" s="20" t="s">
        <v>0</v>
      </c>
      <c r="N24" s="21" t="s">
        <v>10</v>
      </c>
      <c r="P24" s="22">
        <f>O24*H24</f>
        <v>0</v>
      </c>
      <c r="Q24" s="22">
        <v>0</v>
      </c>
      <c r="R24" s="22">
        <f>Q24*H24</f>
        <v>0</v>
      </c>
      <c r="S24" s="22">
        <v>0</v>
      </c>
      <c r="T24" s="23">
        <f>S24*H24</f>
        <v>0</v>
      </c>
      <c r="U24" s="22">
        <f t="shared" si="0"/>
        <v>0</v>
      </c>
      <c r="V24" s="1">
        <f t="shared" si="1"/>
        <v>0</v>
      </c>
      <c r="X24" s="1">
        <f t="shared" si="2"/>
        <v>0</v>
      </c>
      <c r="Y24" s="38"/>
      <c r="Z24" s="38"/>
      <c r="AA24" s="38"/>
      <c r="AB24" s="38">
        <f t="shared" si="7"/>
        <v>0</v>
      </c>
      <c r="AC24" s="38"/>
      <c r="AD24" s="38">
        <f t="shared" si="3"/>
        <v>0</v>
      </c>
      <c r="AE24" s="38"/>
      <c r="AF24" s="38">
        <f t="shared" si="4"/>
        <v>0</v>
      </c>
      <c r="AG24" s="38">
        <v>176.6</v>
      </c>
      <c r="AH24" s="38">
        <f t="shared" si="5"/>
        <v>49153.519500000002</v>
      </c>
      <c r="AI24" s="38">
        <v>187.83</v>
      </c>
      <c r="AJ24" s="38">
        <f t="shared" si="6"/>
        <v>52279.193475000007</v>
      </c>
    </row>
    <row r="25" spans="2:36" s="1" customFormat="1" ht="12.75" x14ac:dyDescent="0.2">
      <c r="B25" s="90"/>
      <c r="C25" s="29"/>
      <c r="D25" s="112" t="s">
        <v>37</v>
      </c>
      <c r="E25" s="29"/>
      <c r="F25" s="113" t="s">
        <v>52</v>
      </c>
      <c r="G25" s="29"/>
      <c r="H25" s="29"/>
      <c r="I25" s="114"/>
      <c r="J25" s="29"/>
      <c r="K25" s="71"/>
      <c r="M25" s="24"/>
      <c r="T25" s="6"/>
      <c r="U25" s="1">
        <f t="shared" si="0"/>
        <v>0</v>
      </c>
      <c r="V25" s="1">
        <f t="shared" si="1"/>
        <v>0</v>
      </c>
      <c r="X25" s="1">
        <f t="shared" si="2"/>
        <v>0</v>
      </c>
      <c r="Y25" s="38"/>
      <c r="Z25" s="38"/>
      <c r="AA25" s="38"/>
      <c r="AB25" s="38"/>
      <c r="AC25" s="38"/>
      <c r="AD25" s="38">
        <f t="shared" si="3"/>
        <v>0</v>
      </c>
      <c r="AE25" s="38"/>
      <c r="AF25" s="38">
        <f t="shared" si="4"/>
        <v>0</v>
      </c>
      <c r="AG25" s="38"/>
      <c r="AH25" s="38">
        <f t="shared" si="5"/>
        <v>0</v>
      </c>
      <c r="AI25" s="38"/>
      <c r="AJ25" s="38">
        <f t="shared" si="6"/>
        <v>0</v>
      </c>
    </row>
    <row r="26" spans="2:36" s="1" customFormat="1" ht="29.25" x14ac:dyDescent="0.2">
      <c r="B26" s="90"/>
      <c r="C26" s="29"/>
      <c r="D26" s="112" t="s">
        <v>35</v>
      </c>
      <c r="E26" s="29"/>
      <c r="F26" s="120" t="s">
        <v>44</v>
      </c>
      <c r="G26" s="29"/>
      <c r="H26" s="29"/>
      <c r="I26" s="114"/>
      <c r="J26" s="29"/>
      <c r="K26" s="71"/>
      <c r="M26" s="24"/>
      <c r="T26" s="6"/>
      <c r="U26" s="1">
        <f t="shared" si="0"/>
        <v>0</v>
      </c>
      <c r="V26" s="1">
        <f t="shared" si="1"/>
        <v>0</v>
      </c>
      <c r="X26" s="1">
        <f t="shared" si="2"/>
        <v>0</v>
      </c>
      <c r="Y26" s="38"/>
      <c r="Z26" s="38"/>
      <c r="AA26" s="38"/>
      <c r="AB26" s="38"/>
      <c r="AC26" s="38"/>
      <c r="AD26" s="38">
        <f t="shared" si="3"/>
        <v>0</v>
      </c>
      <c r="AE26" s="38"/>
      <c r="AF26" s="38">
        <f t="shared" si="4"/>
        <v>0</v>
      </c>
      <c r="AG26" s="38"/>
      <c r="AH26" s="38">
        <f t="shared" si="5"/>
        <v>0</v>
      </c>
      <c r="AI26" s="38"/>
      <c r="AJ26" s="38">
        <f t="shared" si="6"/>
        <v>0</v>
      </c>
    </row>
    <row r="27" spans="2:36" s="4" customFormat="1" ht="12.75" x14ac:dyDescent="0.2">
      <c r="B27" s="91"/>
      <c r="C27" s="115"/>
      <c r="D27" s="112" t="s">
        <v>36</v>
      </c>
      <c r="E27" s="116" t="s">
        <v>0</v>
      </c>
      <c r="F27" s="117"/>
      <c r="G27" s="115"/>
      <c r="H27" s="118"/>
      <c r="I27" s="119"/>
      <c r="J27" s="115"/>
      <c r="K27" s="83"/>
      <c r="M27" s="25"/>
      <c r="T27" s="26"/>
      <c r="U27" s="4">
        <f t="shared" si="0"/>
        <v>0</v>
      </c>
      <c r="V27" s="4">
        <f t="shared" si="1"/>
        <v>0</v>
      </c>
      <c r="X27" s="4">
        <f t="shared" si="2"/>
        <v>0</v>
      </c>
      <c r="Y27" s="39"/>
      <c r="Z27" s="39"/>
      <c r="AA27" s="39"/>
      <c r="AB27" s="39"/>
      <c r="AC27" s="39"/>
      <c r="AD27" s="39">
        <f t="shared" si="3"/>
        <v>0</v>
      </c>
      <c r="AE27" s="39"/>
      <c r="AF27" s="39">
        <f t="shared" si="4"/>
        <v>0</v>
      </c>
      <c r="AG27" s="39"/>
      <c r="AH27" s="39">
        <f t="shared" si="5"/>
        <v>0</v>
      </c>
      <c r="AI27" s="39"/>
      <c r="AJ27" s="39">
        <f t="shared" si="6"/>
        <v>0</v>
      </c>
    </row>
    <row r="28" spans="2:36" s="1" customFormat="1" ht="21.75" customHeight="1" x14ac:dyDescent="0.2">
      <c r="B28" s="90"/>
      <c r="C28" s="121" t="s">
        <v>53</v>
      </c>
      <c r="D28" s="121" t="s">
        <v>42</v>
      </c>
      <c r="E28" s="122" t="s">
        <v>54</v>
      </c>
      <c r="F28" s="123" t="s">
        <v>55</v>
      </c>
      <c r="G28" s="124" t="s">
        <v>40</v>
      </c>
      <c r="H28" s="125">
        <v>60.7</v>
      </c>
      <c r="I28" s="126">
        <v>2130.09</v>
      </c>
      <c r="J28" s="127">
        <f>ROUND(I28*H28,2)</f>
        <v>129296.46</v>
      </c>
      <c r="K28" s="98" t="s">
        <v>38</v>
      </c>
      <c r="L28" s="63"/>
      <c r="M28" s="27" t="s">
        <v>0</v>
      </c>
      <c r="N28" s="28" t="s">
        <v>10</v>
      </c>
      <c r="P28" s="22">
        <f>O28*H28</f>
        <v>0</v>
      </c>
      <c r="Q28" s="22">
        <v>2.9139999999999999E-2</v>
      </c>
      <c r="R28" s="22">
        <f>Q28*H28</f>
        <v>1.7687980000000001</v>
      </c>
      <c r="S28" s="22">
        <v>0</v>
      </c>
      <c r="T28" s="23">
        <f>S28*H28</f>
        <v>0</v>
      </c>
      <c r="U28" s="22">
        <f t="shared" si="0"/>
        <v>0</v>
      </c>
      <c r="V28" s="1">
        <f t="shared" si="1"/>
        <v>0</v>
      </c>
      <c r="X28" s="1">
        <f t="shared" si="2"/>
        <v>0</v>
      </c>
      <c r="Y28" s="38"/>
      <c r="Z28" s="38"/>
      <c r="AA28" s="38"/>
      <c r="AB28" s="38">
        <f t="shared" si="7"/>
        <v>0</v>
      </c>
      <c r="AC28" s="38"/>
      <c r="AD28" s="38">
        <f t="shared" si="3"/>
        <v>0</v>
      </c>
      <c r="AE28" s="38"/>
      <c r="AF28" s="38">
        <f t="shared" si="4"/>
        <v>0</v>
      </c>
      <c r="AG28" s="38">
        <v>176.6</v>
      </c>
      <c r="AH28" s="38">
        <f t="shared" si="5"/>
        <v>376173.89400000003</v>
      </c>
      <c r="AI28" s="38">
        <v>187.83</v>
      </c>
      <c r="AJ28" s="38">
        <f t="shared" si="6"/>
        <v>400094.80470000004</v>
      </c>
    </row>
    <row r="29" spans="2:36" s="1" customFormat="1" ht="19.5" x14ac:dyDescent="0.2">
      <c r="B29" s="90"/>
      <c r="C29" s="29"/>
      <c r="D29" s="112" t="s">
        <v>37</v>
      </c>
      <c r="E29" s="29"/>
      <c r="F29" s="113" t="s">
        <v>55</v>
      </c>
      <c r="G29" s="29"/>
      <c r="H29" s="29"/>
      <c r="I29" s="114"/>
      <c r="J29" s="29"/>
      <c r="K29" s="71"/>
      <c r="M29" s="24"/>
      <c r="T29" s="6"/>
      <c r="U29" s="1">
        <f t="shared" si="0"/>
        <v>0</v>
      </c>
      <c r="V29" s="1">
        <f t="shared" si="1"/>
        <v>0</v>
      </c>
      <c r="X29" s="1">
        <f t="shared" si="2"/>
        <v>0</v>
      </c>
      <c r="Y29" s="38"/>
      <c r="Z29" s="38"/>
      <c r="AA29" s="38"/>
      <c r="AB29" s="38"/>
      <c r="AC29" s="38"/>
      <c r="AD29" s="38">
        <f t="shared" si="3"/>
        <v>0</v>
      </c>
      <c r="AE29" s="38"/>
      <c r="AF29" s="38">
        <f t="shared" si="4"/>
        <v>0</v>
      </c>
      <c r="AG29" s="38"/>
      <c r="AH29" s="38">
        <f t="shared" si="5"/>
        <v>0</v>
      </c>
      <c r="AI29" s="38"/>
      <c r="AJ29" s="38">
        <f t="shared" si="6"/>
        <v>0</v>
      </c>
    </row>
    <row r="30" spans="2:36" ht="48" x14ac:dyDescent="0.2">
      <c r="B30" s="92"/>
      <c r="C30" s="128" t="s">
        <v>115</v>
      </c>
      <c r="D30" s="128" t="s">
        <v>34</v>
      </c>
      <c r="E30" s="129" t="s">
        <v>116</v>
      </c>
      <c r="F30" s="130" t="s">
        <v>117</v>
      </c>
      <c r="G30" s="131" t="s">
        <v>40</v>
      </c>
      <c r="H30" s="132">
        <v>43.41</v>
      </c>
      <c r="I30" s="133">
        <v>2641.8</v>
      </c>
      <c r="J30" s="134">
        <f>I30*H30</f>
        <v>114680.538</v>
      </c>
      <c r="K30" s="84"/>
      <c r="U30">
        <f t="shared" ref="U30:U40" si="8">AC30*Q30</f>
        <v>0</v>
      </c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</row>
    <row r="31" spans="2:36" ht="29.25" x14ac:dyDescent="0.2">
      <c r="B31" s="92"/>
      <c r="C31" s="29"/>
      <c r="D31" s="135" t="s">
        <v>37</v>
      </c>
      <c r="E31" s="29"/>
      <c r="F31" s="136" t="s">
        <v>117</v>
      </c>
      <c r="G31" s="29"/>
      <c r="H31" s="29"/>
      <c r="I31" s="114"/>
      <c r="J31" s="134"/>
      <c r="K31" s="84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</row>
    <row r="32" spans="2:36" ht="12.75" x14ac:dyDescent="0.2">
      <c r="B32" s="92"/>
      <c r="C32" s="137"/>
      <c r="D32" s="135" t="s">
        <v>36</v>
      </c>
      <c r="E32" s="138" t="s">
        <v>0</v>
      </c>
      <c r="F32" s="139" t="s">
        <v>118</v>
      </c>
      <c r="G32" s="137"/>
      <c r="H32" s="140"/>
      <c r="I32" s="141"/>
      <c r="J32" s="134"/>
      <c r="K32" s="84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</row>
    <row r="33" spans="2:36" ht="48" x14ac:dyDescent="0.2">
      <c r="B33" s="92"/>
      <c r="C33" s="128" t="s">
        <v>119</v>
      </c>
      <c r="D33" s="128" t="s">
        <v>34</v>
      </c>
      <c r="E33" s="129" t="s">
        <v>120</v>
      </c>
      <c r="F33" s="130" t="s">
        <v>121</v>
      </c>
      <c r="G33" s="131" t="s">
        <v>40</v>
      </c>
      <c r="H33" s="132">
        <v>43.41</v>
      </c>
      <c r="I33" s="133">
        <v>268.89750000000004</v>
      </c>
      <c r="J33" s="134">
        <f>I33*H33</f>
        <v>11672.840475000001</v>
      </c>
      <c r="K33" s="84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</row>
    <row r="34" spans="2:36" ht="29.25" x14ac:dyDescent="0.2">
      <c r="B34" s="92"/>
      <c r="C34" s="29"/>
      <c r="D34" s="135" t="s">
        <v>37</v>
      </c>
      <c r="E34" s="29"/>
      <c r="F34" s="136" t="s">
        <v>122</v>
      </c>
      <c r="G34" s="29"/>
      <c r="H34" s="29"/>
      <c r="I34" s="114"/>
      <c r="J34" s="134"/>
      <c r="K34" s="84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</row>
    <row r="35" spans="2:36" ht="29.25" x14ac:dyDescent="0.2">
      <c r="B35" s="92"/>
      <c r="C35" s="29"/>
      <c r="D35" s="135" t="s">
        <v>35</v>
      </c>
      <c r="E35" s="29"/>
      <c r="F35" s="142" t="s">
        <v>44</v>
      </c>
      <c r="G35" s="29"/>
      <c r="H35" s="29"/>
      <c r="I35" s="114"/>
      <c r="J35" s="134"/>
      <c r="K35" s="84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</row>
    <row r="36" spans="2:36" ht="24" x14ac:dyDescent="0.2">
      <c r="B36" s="92"/>
      <c r="C36" s="143" t="s">
        <v>123</v>
      </c>
      <c r="D36" s="143" t="s">
        <v>42</v>
      </c>
      <c r="E36" s="144" t="s">
        <v>124</v>
      </c>
      <c r="F36" s="145" t="s">
        <v>125</v>
      </c>
      <c r="G36" s="146" t="s">
        <v>40</v>
      </c>
      <c r="H36" s="147">
        <v>43.41</v>
      </c>
      <c r="I36" s="148">
        <v>1330.89</v>
      </c>
      <c r="J36" s="151">
        <f>I36*H36</f>
        <v>57773.9349</v>
      </c>
      <c r="K36" s="84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</row>
    <row r="37" spans="2:36" ht="19.5" x14ac:dyDescent="0.2">
      <c r="B37" s="92"/>
      <c r="C37" s="29"/>
      <c r="D37" s="135" t="s">
        <v>37</v>
      </c>
      <c r="E37" s="29"/>
      <c r="F37" s="136" t="s">
        <v>125</v>
      </c>
      <c r="G37" s="29"/>
      <c r="H37" s="29"/>
      <c r="I37" s="114"/>
      <c r="J37" s="149"/>
      <c r="K37" s="84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</row>
    <row r="38" spans="2:36" ht="97.5" x14ac:dyDescent="0.2">
      <c r="B38" s="92"/>
      <c r="C38" s="29"/>
      <c r="D38" s="135" t="s">
        <v>35</v>
      </c>
      <c r="E38" s="29"/>
      <c r="F38" s="142" t="s">
        <v>126</v>
      </c>
      <c r="G38" s="29"/>
      <c r="H38" s="29"/>
      <c r="I38" s="114"/>
      <c r="J38" s="149"/>
      <c r="K38" s="84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</row>
    <row r="39" spans="2:36" ht="12.75" x14ac:dyDescent="0.2">
      <c r="B39" s="92"/>
      <c r="C39" s="149"/>
      <c r="D39" s="149"/>
      <c r="E39" s="149"/>
      <c r="F39" s="149"/>
      <c r="G39" s="149"/>
      <c r="H39" s="149"/>
      <c r="I39" s="150"/>
      <c r="J39" s="149"/>
      <c r="K39" s="84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</row>
    <row r="40" spans="2:36" ht="13.5" thickBot="1" x14ac:dyDescent="0.25">
      <c r="B40" s="93"/>
      <c r="C40" s="149"/>
      <c r="D40" s="149"/>
      <c r="E40" s="149"/>
      <c r="F40" s="149"/>
      <c r="G40" s="149"/>
      <c r="H40" s="149"/>
      <c r="I40" s="150"/>
      <c r="J40" s="149"/>
      <c r="K40" s="96"/>
      <c r="U40">
        <f t="shared" si="8"/>
        <v>0</v>
      </c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</row>
    <row r="41" spans="2:36" ht="30.6" customHeight="1" thickBot="1" x14ac:dyDescent="0.35">
      <c r="B41" s="35"/>
      <c r="C41" s="94"/>
      <c r="D41" s="94"/>
      <c r="E41" s="94"/>
      <c r="F41" s="99" t="s">
        <v>60</v>
      </c>
      <c r="G41" s="94"/>
      <c r="H41" s="94"/>
      <c r="I41" s="95"/>
      <c r="J41" s="100">
        <f>J21+J24+J28+J36+J33+J30</f>
        <v>589720.00337499997</v>
      </c>
      <c r="K41" s="36"/>
      <c r="U41" s="55">
        <f>SUM(U20:U40)</f>
        <v>0</v>
      </c>
      <c r="V41">
        <f>SUM(V20:V40)</f>
        <v>0</v>
      </c>
      <c r="Y41" s="40"/>
      <c r="Z41" s="40"/>
      <c r="AA41" s="40"/>
      <c r="AB41" s="40">
        <f>SUM(AB20:AB40)</f>
        <v>0</v>
      </c>
      <c r="AC41" s="40"/>
      <c r="AD41" s="40">
        <f>SUM(AD20:AD40)</f>
        <v>0</v>
      </c>
      <c r="AE41" s="40"/>
      <c r="AF41" s="40">
        <f>SUM(AF20:AF40)</f>
        <v>0</v>
      </c>
      <c r="AG41" s="40"/>
      <c r="AH41" s="40">
        <f>SUM(AH20:AH40)</f>
        <v>916779.91350000002</v>
      </c>
      <c r="AI41" s="40"/>
      <c r="AJ41" s="40">
        <f>SUM(AJ20:AJ40)</f>
        <v>1255065.503175</v>
      </c>
    </row>
    <row r="45" spans="2:36" x14ac:dyDescent="0.2">
      <c r="J45" s="152"/>
    </row>
  </sheetData>
  <autoFilter ref="C17:K29" xr:uid="{00000000-0009-0000-0000-000002000000}"/>
  <mergeCells count="7">
    <mergeCell ref="AG8:AH8"/>
    <mergeCell ref="AI8:AJ8"/>
    <mergeCell ref="AA8:AB8"/>
    <mergeCell ref="E10:H10"/>
    <mergeCell ref="Y8:Z8"/>
    <mergeCell ref="AC8:AD8"/>
    <mergeCell ref="AE8:AF8"/>
  </mergeCells>
  <pageMargins left="0.39370078740157483" right="0.39370078740157483" top="0.39370078740157483" bottom="0.39370078740157483" header="0" footer="0"/>
  <pageSetup paperSize="8" scale="120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Zjištov.protokol</vt:lpstr>
      <vt:lpstr>SO 01 - Gravitační stoka</vt:lpstr>
      <vt:lpstr>'SO 01 - Gravitační stoka'!Názvy_tisku</vt:lpstr>
      <vt:lpstr>'SO 01 - Gravitační stoka'!Oblast_tisku</vt:lpstr>
      <vt:lpstr>Zjištov.protokol!Oblast_tisku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Kalužíková Jana</dc:creator>
  <cp:lastModifiedBy>Pavel Srkal</cp:lastModifiedBy>
  <cp:lastPrinted>2023-06-02T11:18:33Z</cp:lastPrinted>
  <dcterms:created xsi:type="dcterms:W3CDTF">2020-10-16T11:51:45Z</dcterms:created>
  <dcterms:modified xsi:type="dcterms:W3CDTF">2023-06-12T11:29:52Z</dcterms:modified>
</cp:coreProperties>
</file>